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388" activeTab="1"/>
  </bookViews>
  <sheets>
    <sheet name="ponuda" sheetId="1" r:id="rId1"/>
    <sheet name="partije" sheetId="2" r:id="rId2"/>
  </sheets>
  <definedNames>
    <definedName name="Excel_BuiltIn__FilterDatabase" localSheetId="0">'ponuda'!$A$2:$O$49</definedName>
  </definedNames>
  <calcPr fullCalcOnLoad="1"/>
</workbook>
</file>

<file path=xl/sharedStrings.xml><?xml version="1.0" encoding="utf-8"?>
<sst xmlns="http://schemas.openxmlformats.org/spreadsheetml/2006/main" count="249" uniqueCount="174">
  <si>
    <t>Тabela - Medicinska pomagala/RFZO Kovačica</t>
  </si>
  <si>
    <t>Broj partije</t>
  </si>
  <si>
    <t>Naziv Ponuđača</t>
  </si>
  <si>
    <t>Šifra</t>
  </si>
  <si>
    <t>Naziv pomagala</t>
  </si>
  <si>
    <t>Šifra dela ili pomagala</t>
  </si>
  <si>
    <t>Delovi</t>
  </si>
  <si>
    <t>Proizvođač (ako je pomagalo odgovarajuće)</t>
  </si>
  <si>
    <t>JM</t>
  </si>
  <si>
    <t>Okvirna količina po partiji</t>
  </si>
  <si>
    <t>Pojedinačna cena</t>
  </si>
  <si>
    <t>Ukupan iznos ponude bez PDV</t>
  </si>
  <si>
    <t>Iznos PDV</t>
  </si>
  <si>
    <t>Ukupan iznos ponude sa PDV</t>
  </si>
  <si>
    <t>Popust na cenu iz cenovnika naručioca po kom.za plaćanje u 60 dana (u dinarima)</t>
  </si>
  <si>
    <t>Rok isporuke 1-5 dana</t>
  </si>
  <si>
    <t>Disk podloga sa kesama za ileostomu</t>
  </si>
  <si>
    <t>DISK PODLOGA ZA ILEOSTOMU 40,50,60mm- 1 kom, COLOPLAST A/S DANSKA ili odgovarajući</t>
  </si>
  <si>
    <t>1 komad</t>
  </si>
  <si>
    <t>KESA ZA ILEOSTOMU sa sistemom za zaključavanje 40,50,60mm- 1 kom, COLOPLAST A/S DANSKA ili odgovarajući</t>
  </si>
  <si>
    <t>DISK PODLOGA ZA ILEOSTOMU  38,45,57,70,100mm- 1 kom, CONVATEK, SAD  ili odgovarajući</t>
  </si>
  <si>
    <t>KESA ZA ILEOSTOMU 38,45,57,70,100mm- 1 kom,  CONVATEK, SAD  ili odgovarajući</t>
  </si>
  <si>
    <t>Stalni – Foli (Foley) urin kateter sa urin kesama sa ispustom</t>
  </si>
  <si>
    <t>URIN KATETER-SILIKON, COLOPLAST A/S DANSKA ili odgovarajući</t>
  </si>
  <si>
    <t>URIN KATETER -LATEKS, PROTOS MEDICAL/USA ili odgovarajući</t>
  </si>
  <si>
    <t xml:space="preserve"> URIN KESA SA ISPUSTOM, 3S INVEST ili odgovarajući</t>
  </si>
  <si>
    <t>Pelene</t>
  </si>
  <si>
    <t>PELENE male - od 11 do 25kg - 1 kom (Prema MDS 1/93 sertifikatu: Moć upijanja najmanje 500g, Brzina upijanja minimalno 4ml/s; Ispuštanje tečnosti maksimalno 2g. Anatomski oblik.)</t>
  </si>
  <si>
    <t>PELENE male - od 15 do 30kg - 1 kom (Prema MDS 1/93 sertifikatu: Moć upijanja najmanje 500g, Brzina upijanja minimalno 4ml/s; Ispuštanje tečnosti maksimalno 2g. Anatomski oblik. Indikator vlažnosti.)</t>
  </si>
  <si>
    <t>PELENE male - od 30 do 40kg - 1 kom (Prema MDS 1/93 sertifikatu: Moć upijanja najmanje 700g, Brzina upijanja minimalno 4ml/s; Ispuštanje tečnosti maksimalno 2g. Anatomski oblik. Indikator vlažnosti.)</t>
  </si>
  <si>
    <t>PELENE srednje - od 40 do 70kg - 1 kom (Prema MDS 1/93 sertifikatu: Moć upijanja najmanje 900g, Brzina upijanja minimalno 4ml/s; Ispuštanje tečnosti maksimalno 2g. Anatomski oblik. Indikator vlažnosti.)</t>
  </si>
  <si>
    <t>PELENE velike - preko 70kg - 1 kom (Prema MDS 1/93 sertifikatu:Moć upijanja najmanje 1100g, Brzina upijanja minimalno 4ml/s, Ispuštanje tečnosti maksimalno 2g. Anatomski oblik. Indikator vlažnosti.)</t>
  </si>
  <si>
    <t>PELENE ekstravelike - preko 100kg - 1 kom (Prema MDS 1/93 sertifikatu:Moć upijanja najmanje 1100g, Brzina upijanja minimalno 4ml/s, Ispuštanje tečnosti maksimalno 2g. Anatomski oblik. Indikator vlažnosti.)</t>
  </si>
  <si>
    <t>Disk podloga sa kesama za kolostomu</t>
  </si>
  <si>
    <t>DISK PODLOGA ZA KOLOSTOMU 40,50,60mm - 1 kom,  COLOPLAST A/S DANSKA ili odgovarajući</t>
  </si>
  <si>
    <t>KESA ZA KOLOSTOMU sa sistemom za zaključavanje 40,50,60mm - 1 kom, COLOPLAST A/S DANSKA ili odgovarajući</t>
  </si>
  <si>
    <t>DISK PODLOGA ZA KOLOSTOMU - 38,45,57,70,100mm - 1 kom, CONVATEK, SAD  ili odgovarajući</t>
  </si>
  <si>
    <t>KESA ZA KOLOSTOMU 38,45,57,70,100mm - 1 kom,  CONVATEK, SAD  ili odgovarajući</t>
  </si>
  <si>
    <t>Disk podloga sa kesama za urostomu</t>
  </si>
  <si>
    <t>DISK PODLOGA ZA UROSTOMU 40,50,60mm- 1 kom,  COLOPLAST A/S DANSKA ili odgovarajući</t>
  </si>
  <si>
    <t>KESA ZA UROSTOMU sa sistemom za zaključavanje 40,50,60mm - 1 kom, COLOPLAST A/S DANSKA ili odgovarajući</t>
  </si>
  <si>
    <t>DISK PODLOGA ZA UROSTOMU  38,45,57,70,100mm - 1 kom, CONVATEK, SAD  ili odgovarajući</t>
  </si>
  <si>
    <t>KESA ZA UROSTOMU 38,45,57,70,100mm - 1 kom,  CONVATEK, SAD  ili odgovarajući</t>
  </si>
  <si>
    <t>Krema za negu stome</t>
  </si>
  <si>
    <t>KREM BARRIER 60g, COLOPLAST A/S DANSKA ili odgovarajući</t>
  </si>
  <si>
    <t>PASTA ADHEZIVNA 30g, CONVATEK, SAD  ili odgovarajući</t>
  </si>
  <si>
    <t>Pasta za ispune ožiljnih neravnina</t>
  </si>
  <si>
    <t>PASTA COLOPLAST 60g, COLOPLAST A/S DANSKA ili odgovarajući</t>
  </si>
  <si>
    <t>PASTA STOMAHESIVE 60g, CONVATEK, SAD  ili odgovarajući</t>
  </si>
  <si>
    <t>Urin kateter za jednokratnu upotrebu</t>
  </si>
  <si>
    <t>KATETER NELATON  10,12 FG, PROTOS MEDICAL/USA ili odgovarajući</t>
  </si>
  <si>
    <t>KATETER 12,14mm EASI CATH, COLOPLAST A/S DANSKA ili odgovarajući</t>
  </si>
  <si>
    <t>Urinarni kondom sa urin kesama sa ispustom</t>
  </si>
  <si>
    <t>URINARNI KONDOM sa trakom 25,30,35mm, COLOPLAST A/S DANSKA ili odgovarajući</t>
  </si>
  <si>
    <t>URINARNI KONDOM  Samolepljivi 25,30,35mm, COLOPLAST A/S DANSKA ili odgovarajući</t>
  </si>
  <si>
    <t>KESA URIN SECURITY; STANDARDNA 0,75;1,5l , COLOPLAST A/S DANSKA ili odgovarajući</t>
  </si>
  <si>
    <t>Igle za pen špric</t>
  </si>
  <si>
    <t>IGLA NOVO FINE 0,25X6; 0,3x8mm,  NOVO NORDISK ili odgovarajući</t>
  </si>
  <si>
    <t>Urin test traka za okularno očitavanje šećera i acetona u urinu</t>
  </si>
  <si>
    <t>TRAKA GLU/KETO URISKAN- 1 kom, YEONG DONG ili odgovarajući</t>
  </si>
  <si>
    <t>Test trake za aparat sa lancetama</t>
  </si>
  <si>
    <t>TRAKA za aparat ACCUCHEK  Active-1 kom, ROCHE DIAGNOSTICS ili odgovarajući</t>
  </si>
  <si>
    <t>TRAKA za aparat ACCUCHEK Performa/ACCU CHEK Performa Nano-1 kom, ROCHE DIAGNOSTICS ili odgovarajući</t>
  </si>
  <si>
    <t>TRAKA za aparat ACCUCHEK  Go-1 kom, ROCHE DIAGNOSTICS ili odgovarajući</t>
  </si>
  <si>
    <t>TRAKA za aparat CONTOUR TS (PLUS) BAYER-1 kom, BAYER/AG ili odgovarajući</t>
  </si>
  <si>
    <t>TRAKA za aparat TOUCH-IN GLUCOSURE-1 kom, APEX BIOTECNOLOGY Corp. Ili odgovarajući</t>
  </si>
  <si>
    <t>TRAKA za aparat FreeStyle PRECISION- 1 kom, ABBOT ili odgovarajući</t>
  </si>
  <si>
    <t>LANCETA ACCUCHEK Softclicks-1 kom, ROCHE DIAGNOSTICS ili odgovarajući</t>
  </si>
  <si>
    <t>LANCETA MICROLET BAYER-1 kom, BAYER/AG ili odgovarajući</t>
  </si>
  <si>
    <t>LANCETA za aparat za lancetar FreeStyle PRECISION-1 kom, ABBOT ili odgovarajući</t>
  </si>
  <si>
    <t>Potrošni materijal za spoljnu portabilnu insulinsku pumpu</t>
  </si>
  <si>
    <t>KATETER</t>
  </si>
  <si>
    <t>ŠPRIC</t>
  </si>
  <si>
    <t>Ulošci za inkontinenciju</t>
  </si>
  <si>
    <t>Ulošci za inkontinenciju - 1 kom                                                  (Prema MDS 1/93 sertifikatu: Moć upijanja za žene minimalno 500g, za muškarce minimalno 250g, Brzina upijanja minimalno 4ml/s, Ispuštanje tečnosti maksimalno 2g. Anatomski oblik. Indikator vlažnosti.)</t>
  </si>
  <si>
    <t>Hipodermalna igla</t>
  </si>
  <si>
    <t>IGLA Hipodermalna - 21G; 0,8x38mm</t>
  </si>
  <si>
    <t>Datum</t>
  </si>
  <si>
    <t>M.P.</t>
  </si>
  <si>
    <t>Ponuđač</t>
  </si>
  <si>
    <t>partija</t>
  </si>
  <si>
    <t>Sifra</t>
  </si>
  <si>
    <t>Količina</t>
  </si>
  <si>
    <t>Cena РФЗО</t>
  </si>
  <si>
    <t>Disk podloga sa kesama za ileostomu DISK PODLOGA ZA ILEOSTOMU 40,50,60mm- 1 kom, COLOPLAST A/S DANSKA ili odgovarajući</t>
  </si>
  <si>
    <t>10010001</t>
  </si>
  <si>
    <t>Disk podloga sa kesama za ileostomu KESA ZA ILEOSTOMU sa sistemom za zaključavanje 40,50,60mm- 1 kom, COLOPLAST A/S DANSKA ili odgovarajući</t>
  </si>
  <si>
    <t>10020002</t>
  </si>
  <si>
    <t>Disk podloga sa kesama za ileostomu DISK PODLOGA ZA ILEOSTOMU  38,45,57,70,100mm- 1 kom, CONVATEK, SAD  ili odgovarajući</t>
  </si>
  <si>
    <t>10010003</t>
  </si>
  <si>
    <t>Disk podloga sa kesama za ileostomu KESA ZA ILEOSTOMU 38,45,57,70,100mm- 1 kom,  CONVATEK, SAD  ili odgovarajući</t>
  </si>
  <si>
    <t>10020004</t>
  </si>
  <si>
    <t>Stalni – Foli (Foley) urin kateter sa urin kesama sa ispustom URIN KATETER-SILIKON, COLOPLAST A/S DANSKA ili odgovarajući</t>
  </si>
  <si>
    <t>10111005</t>
  </si>
  <si>
    <t>Stalni – Foli (Foley) urin kateter sa urin kesama sa ispustom URIN KATETER -LATEKS, PROTOS MEDICAL/USA ili odgovarajući</t>
  </si>
  <si>
    <t>10112006</t>
  </si>
  <si>
    <t>Stalni – Foli (Foley) urin kateter sa urin kesama sa ispustom  URIN KESA SA ISPUSTOM, 3S INVEST ili odgovarajući</t>
  </si>
  <si>
    <t>10120007</t>
  </si>
  <si>
    <t>Pelene PELENE male - od 11 do 25kg - 1 kom (Prema MDS 1/93 sertifikatu: Moć upijanja najmanje 500g, Brzina upijanja minimalno 4ml/s; Ispuštanje tečnosti maksimalno 2g. Anatomski oblik.)</t>
  </si>
  <si>
    <t>10210008</t>
  </si>
  <si>
    <t>Pelene PELENE male - od 15 do 30kg - 1 kom (Prema MDS 1/93 sertifikatu: Moć upijanja najmanje 500g, Brzina upijanja minimalno 4ml/s; Ispuštanje tečnosti maksimalno 2g. Anatomski oblik. Indikator vlažnosti.)</t>
  </si>
  <si>
    <t>10211009</t>
  </si>
  <si>
    <t>Pelene PELENE male - od 30 do 40kg - 1 kom (Prema MDS 1/93 sertifikatu: Moć upijanja najmanje 700g, Brzina upijanja minimalno 4ml/s; Ispuštanje tečnosti maksimalno 2g. Anatomski oblik. Indikator vlažnosti.)</t>
  </si>
  <si>
    <t>102120010</t>
  </si>
  <si>
    <t>Pelene PELENE srednje - od 40 do 70kg - 1 kom (Prema MDS 1/93 sertifikatu: Moć upijanja najmanje 900g, Brzina upijanja minimalno 4ml/s; Ispuštanje tečnosti maksimalno 2g. Anatomski oblik. Indikator vlažnosti.)</t>
  </si>
  <si>
    <t>102130011</t>
  </si>
  <si>
    <t>Pelene PELENE velike - preko 70kg - 1 kom (Prema MDS 1/93 sertifikatu:Moć upijanja najmanje 1100g, Brzina upijanja minimalno 4ml/s, Ispuštanje tečnosti maksimalno 2g. Anatomski oblik. Indikator vlažnosti.)</t>
  </si>
  <si>
    <t>102140012</t>
  </si>
  <si>
    <t>Pelene PELENE ekstravelike - preko 100kg - 1 kom (Prema MDS 1/93 sertifikatu:Moć upijanja najmanje 1100g, Brzina upijanja minimalno 4ml/s, Ispuštanje tečnosti maksimalno 2g. Anatomski oblik. Indikator vlažnosti.)</t>
  </si>
  <si>
    <t>102150013</t>
  </si>
  <si>
    <t>Disk podloga sa kesama za kolostomu DISK PODLOGA ZA KOLOSTOMU 40,50,60mm - 1 kom,  COLOPLAST A/S DANSKA ili odgovarajući</t>
  </si>
  <si>
    <t>137100014</t>
  </si>
  <si>
    <t>Disk podloga sa kesama za kolostomu KESA ZA KOLOSTOMU sa sistemom za zaključavanje 40,50,60mm - 1 kom, COLOPLAST A/S DANSKA ili odgovarajući</t>
  </si>
  <si>
    <t>137200015</t>
  </si>
  <si>
    <t>Disk podloga sa kesama za kolostomu DISK PODLOGA ZA KOLOSTOMU - 38,45,57,70,100mm - 1 kom, CONVATEK, SAD  ili odgovarajući</t>
  </si>
  <si>
    <t>137100016</t>
  </si>
  <si>
    <t>Disk podloga sa kesama za kolostomu KESA ZA KOLOSTOMU 38,45,57,70,100mm - 1 kom,  CONVATEK, SAD  ili odgovarajući</t>
  </si>
  <si>
    <t>137200017</t>
  </si>
  <si>
    <t>Disk podloga sa kesama za urostomu DISK PODLOGA ZA UROSTOMU 40,50,60mm- 1 kom,  COLOPLAST A/S DANSKA ili odgovarajući</t>
  </si>
  <si>
    <t>139100018</t>
  </si>
  <si>
    <t>Disk podloga sa kesama za urostomu KESA ZA UROSTOMU sa sistemom za zaključavanje 40,50,60mm - 1 kom, COLOPLAST A/S DANSKA ili odgovarajući</t>
  </si>
  <si>
    <t>139200019</t>
  </si>
  <si>
    <t>Disk podloga sa kesama za urostomu DISK PODLOGA ZA UROSTOMU  38,45,57,70,100mm - 1 kom, CONVATEK, SAD  ili odgovarajući</t>
  </si>
  <si>
    <t>139100020</t>
  </si>
  <si>
    <t>Disk podloga sa kesama za urostomu KESA ZA UROSTOMU 38,45,57,70,100mm - 1 kom,  CONVATEK, SAD  ili odgovarajući</t>
  </si>
  <si>
    <t>139200021</t>
  </si>
  <si>
    <t>Krema za negu stome KREM BARRIER 60g, COLOPLAST A/S DANSKA ili odgovarajući</t>
  </si>
  <si>
    <t>141100022</t>
  </si>
  <si>
    <t>Krema za negu stome PASTA ADHEZIVNA 30g, CONVATEK, SAD  ili odgovarajući</t>
  </si>
  <si>
    <t>141100023</t>
  </si>
  <si>
    <t>Pasta za ispune ožiljnih neravnina PASTA COLOPLAST 60g, COLOPLAST A/S DANSKA ili odgovarajući</t>
  </si>
  <si>
    <t>142100024</t>
  </si>
  <si>
    <t>Pasta za ispune ožiljnih neravnina PASTA STOMAHESIVE 60g, CONVATEK, SAD  ili odgovarajući</t>
  </si>
  <si>
    <t>142100025</t>
  </si>
  <si>
    <t>Urin kateter za jednokratnu upotrebu KATETER NELATON  10,12 FG, PROTOS MEDICAL/USA ili odgovarajući</t>
  </si>
  <si>
    <t>144110026</t>
  </si>
  <si>
    <t>Urin kateter za jednokratnu upotrebu KATETER 12,14mm EASI CATH, COLOPLAST A/S DANSKA ili odgovarajući</t>
  </si>
  <si>
    <t>144120027</t>
  </si>
  <si>
    <t>Urinarni kondom sa urin kesama sa ispustom URINARNI KONDOM sa trakom 25,30,35mm, COLOPLAST A/S DANSKA ili odgovarajući</t>
  </si>
  <si>
    <t>145100028</t>
  </si>
  <si>
    <t>Urinarni kondom sa urin kesama sa ispustom URINARNI KONDOM  Samolepljivi 25,30,35mm, COLOPLAST A/S DANSKA ili odgovarajući</t>
  </si>
  <si>
    <t>145100029</t>
  </si>
  <si>
    <t>Urinarni kondom sa urin kesama sa ispustom KESA URIN SECURITY; STANDARDNA 0,75;1,5l , COLOPLAST A/S DANSKA ili odgovarajući</t>
  </si>
  <si>
    <t>145200030</t>
  </si>
  <si>
    <t>Igle za pen špric IGLA NOVO FINE 0,25X6; 0,3x8mm,  NOVO NORDISK ili odgovarajući</t>
  </si>
  <si>
    <t>147100031</t>
  </si>
  <si>
    <t>Urin test traka za okularno očitavanje šećera i acetona u urinu TRAKA GLU/KETO URISKAN- 1 kom, YEONG DONG ili odgovarajući</t>
  </si>
  <si>
    <t>148100032</t>
  </si>
  <si>
    <t>Test trake za aparat sa lancetama TRAKA za aparat ACCUCHEK  Active-1 kom, ROCHE DIAGNOSTICS ili odgovarajući</t>
  </si>
  <si>
    <t>150100033</t>
  </si>
  <si>
    <t>Test trake za aparat sa lancetama TRAKA za aparat ACCUCHEK Performa/ACCU CHEK Performa Nano-1 kom, ROCHE DIAGNOSTICS ili odgovarajući</t>
  </si>
  <si>
    <t>150100034</t>
  </si>
  <si>
    <t>Test trake za aparat sa lancetama TRAKA za aparat ACCUCHEK  Go-1 kom, ROCHE DIAGNOSTICS ili odgovarajući</t>
  </si>
  <si>
    <t>150100035</t>
  </si>
  <si>
    <t>Test trake za aparat sa lancetama TRAKA za aparat CONTOUR TS (PLUS) BAYER-1 kom, BAYER/AG ili odgovarajući</t>
  </si>
  <si>
    <t>150100036</t>
  </si>
  <si>
    <t>Test trake za aparat sa lancetama TRAKA za aparat TOUCH-IN GLUCOSURE-1 kom, APEX BIOTECNOLOGY Corp. Ili odgovarajući</t>
  </si>
  <si>
    <t>150100037</t>
  </si>
  <si>
    <t>Test trake za aparat sa lancetama TRAKA za aparat FreeStyle PRECISION- 1 kom, ABBOT ili odgovarajući</t>
  </si>
  <si>
    <t>150100038</t>
  </si>
  <si>
    <t>Test trake za aparat sa lancetama LANCETA ACCUCHEK Softclicks-1 kom, ROCHE DIAGNOSTICS ili odgovarajući</t>
  </si>
  <si>
    <t>150210039</t>
  </si>
  <si>
    <t>Test trake za aparat sa lancetama LANCETA MICROLET BAYER-1 kom, BAYER/AG ili odgovarajući</t>
  </si>
  <si>
    <t>150210040</t>
  </si>
  <si>
    <t>Test trake za aparat sa lancetama LANCETA za aparat za lancetar FreeStyle PRECISION-1 kom, ABBOT ili odgovarajući</t>
  </si>
  <si>
    <t>150210041</t>
  </si>
  <si>
    <t>Potrošni materijal za spoljnu portabilnu insulinsku pumpu KATETER</t>
  </si>
  <si>
    <t>152100042</t>
  </si>
  <si>
    <t>Potrošni materijal za spoljnu portabilnu insulinsku pumpu ŠPRIC</t>
  </si>
  <si>
    <t>152200043</t>
  </si>
  <si>
    <t>Ulošci za inkontinenciju Ulošci za inkontinenciju - 1 kom                                                  (Prema MDS 1/93 sertifikatu: Moć upijanja za žene minimalno 500g, za muškarce minimalno 250g, Brzina upijanja minimalno 4ml/s, Ispuštanje tečnosti maksimalno 2g. Anatomski oblik. Indikator vlažnosti.)</t>
  </si>
  <si>
    <t>212100044</t>
  </si>
  <si>
    <t>Hipodermalna igla IGLA Hipodermalna - 21G; 0,8x38mm</t>
  </si>
  <si>
    <t>214100045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</si>
</sst>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$-409]#,##0.00;[Red]\-[$$-409]#,##0.00"/>
    <numFmt numFmtId="165" formatCode="#,##0.00\ [$RSD-241A];[Red]#,##0.00\ [$RSD-241A]"/>
  </numFmts>
  <fonts count="8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sz val="11"/>
      <color indexed="8"/>
      <name val="Calibri1"/>
      <family val="0"/>
    </font>
    <font>
      <b/>
      <i/>
      <u val="single"/>
      <sz val="11"/>
      <color indexed="8"/>
      <name val="Arial"/>
      <family val="2"/>
    </font>
    <font>
      <sz val="8"/>
      <color indexed="8"/>
      <name val="Calibri1"/>
      <family val="0"/>
    </font>
    <font>
      <b/>
      <sz val="8"/>
      <color indexed="8"/>
      <name val="Calibri1"/>
      <family val="0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2" fillId="0" borderId="0">
      <alignment horizontal="center"/>
      <protection/>
    </xf>
    <xf numFmtId="164" fontId="2" fillId="0" borderId="0">
      <alignment horizontal="center" textRotation="90"/>
      <protection/>
    </xf>
    <xf numFmtId="164" fontId="3" fillId="0" borderId="0">
      <alignment/>
      <protection/>
    </xf>
    <xf numFmtId="9" fontId="1" fillId="0" borderId="0" applyFill="0" applyBorder="0" applyAlignment="0" applyProtection="0"/>
    <xf numFmtId="164" fontId="4" fillId="0" borderId="0">
      <alignment/>
      <protection/>
    </xf>
    <xf numFmtId="164" fontId="4" fillId="0" borderId="0">
      <alignment/>
      <protection/>
    </xf>
  </cellStyleXfs>
  <cellXfs count="45">
    <xf numFmtId="164" fontId="0" fillId="0" borderId="0" xfId="0" applyAlignment="1">
      <alignment/>
    </xf>
    <xf numFmtId="0" fontId="0" fillId="0" borderId="0" xfId="0" applyNumberFormat="1" applyAlignment="1">
      <alignment horizontal="center" vertical="center" wrapText="1"/>
    </xf>
    <xf numFmtId="164" fontId="0" fillId="0" borderId="0" xfId="0" applyAlignment="1">
      <alignment vertical="center" wrapText="1"/>
    </xf>
    <xf numFmtId="0" fontId="0" fillId="0" borderId="0" xfId="0" applyNumberFormat="1" applyAlignment="1">
      <alignment vertical="center" wrapText="1"/>
    </xf>
    <xf numFmtId="4" fontId="0" fillId="0" borderId="0" xfId="0" applyNumberFormat="1" applyFill="1" applyAlignment="1">
      <alignment horizontal="right" vertical="center" wrapText="1"/>
    </xf>
    <xf numFmtId="4" fontId="0" fillId="0" borderId="0" xfId="0" applyNumberFormat="1" applyAlignment="1">
      <alignment horizontal="right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164" fontId="6" fillId="0" borderId="1" xfId="0" applyFont="1" applyBorder="1" applyAlignment="1">
      <alignment vertical="center" wrapText="1"/>
    </xf>
    <xf numFmtId="164" fontId="5" fillId="0" borderId="0" xfId="0" applyFont="1" applyFill="1" applyAlignment="1">
      <alignment vertical="center" wrapText="1"/>
    </xf>
    <xf numFmtId="164" fontId="5" fillId="0" borderId="0" xfId="0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right" vertical="center" wrapText="1"/>
    </xf>
    <xf numFmtId="164" fontId="0" fillId="0" borderId="0" xfId="0" applyAlignment="1">
      <alignment/>
    </xf>
    <xf numFmtId="0" fontId="5" fillId="0" borderId="2" xfId="0" applyNumberFormat="1" applyFont="1" applyFill="1" applyBorder="1" applyAlignment="1">
      <alignment horizontal="center" vertical="center" wrapText="1"/>
    </xf>
    <xf numFmtId="164" fontId="5" fillId="0" borderId="2" xfId="0" applyFont="1" applyFill="1" applyBorder="1" applyAlignment="1">
      <alignment horizontal="center" vertical="center" wrapText="1"/>
    </xf>
    <xf numFmtId="0" fontId="5" fillId="0" borderId="2" xfId="21" applyNumberFormat="1" applyFont="1" applyFill="1" applyBorder="1" applyAlignment="1" applyProtection="1">
      <alignment horizontal="center" vertical="center" wrapText="1"/>
      <protection/>
    </xf>
    <xf numFmtId="164" fontId="5" fillId="0" borderId="2" xfId="21" applyFont="1" applyFill="1" applyBorder="1" applyAlignment="1" applyProtection="1">
      <alignment horizontal="center" vertical="center" wrapText="1"/>
      <protection/>
    </xf>
    <xf numFmtId="4" fontId="5" fillId="0" borderId="2" xfId="21" applyNumberFormat="1" applyFont="1" applyFill="1" applyBorder="1" applyAlignment="1" applyProtection="1">
      <alignment horizontal="center" vertical="center" wrapText="1"/>
      <protection/>
    </xf>
    <xf numFmtId="4" fontId="5" fillId="2" borderId="2" xfId="21" applyNumberFormat="1" applyFont="1" applyFill="1" applyBorder="1" applyAlignment="1" applyProtection="1">
      <alignment horizontal="center" vertical="center" wrapText="1"/>
      <protection/>
    </xf>
    <xf numFmtId="4" fontId="5" fillId="0" borderId="2" xfId="0" applyNumberFormat="1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5" fillId="0" borderId="2" xfId="0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164" fontId="5" fillId="0" borderId="2" xfId="0" applyFont="1" applyBorder="1" applyAlignment="1">
      <alignment horizontal="left" vertical="center" wrapText="1"/>
    </xf>
    <xf numFmtId="164" fontId="5" fillId="0" borderId="2" xfId="0" applyFont="1" applyFill="1" applyBorder="1" applyAlignment="1">
      <alignment vertical="center" wrapText="1"/>
    </xf>
    <xf numFmtId="164" fontId="5" fillId="0" borderId="2" xfId="0" applyFont="1" applyBorder="1" applyAlignment="1">
      <alignment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164" fontId="5" fillId="0" borderId="0" xfId="0" applyFont="1" applyAlignment="1">
      <alignment horizontal="right" vertical="center" wrapText="1"/>
    </xf>
    <xf numFmtId="164" fontId="5" fillId="0" borderId="0" xfId="0" applyFont="1" applyAlignment="1">
      <alignment horizontal="center" vertical="center" wrapText="1"/>
    </xf>
    <xf numFmtId="164" fontId="5" fillId="0" borderId="0" xfId="0" applyFont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164" fontId="5" fillId="0" borderId="1" xfId="0" applyFont="1" applyFill="1" applyBorder="1" applyAlignment="1">
      <alignment vertical="center" wrapText="1"/>
    </xf>
    <xf numFmtId="164" fontId="5" fillId="0" borderId="0" xfId="0" applyFont="1" applyBorder="1" applyAlignment="1">
      <alignment horizontal="center" vertical="center" wrapText="1"/>
    </xf>
    <xf numFmtId="164" fontId="5" fillId="0" borderId="0" xfId="0" applyFont="1" applyFill="1" applyBorder="1" applyAlignment="1">
      <alignment vertical="center" wrapText="1"/>
    </xf>
    <xf numFmtId="164" fontId="0" fillId="0" borderId="0" xfId="0" applyAlignment="1">
      <alignment horizontal="left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4" fontId="5" fillId="3" borderId="2" xfId="21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Alignment="1">
      <alignment horizontal="center"/>
    </xf>
    <xf numFmtId="165" fontId="0" fillId="0" borderId="4" xfId="0" applyNumberFormat="1" applyBorder="1" applyAlignment="1">
      <alignment horizontal="center"/>
    </xf>
    <xf numFmtId="164" fontId="6" fillId="0" borderId="1" xfId="0" applyFont="1" applyFill="1" applyBorder="1" applyAlignment="1">
      <alignment horizontal="left" vertical="center" wrapText="1"/>
    </xf>
    <xf numFmtId="165" fontId="0" fillId="0" borderId="0" xfId="0" applyNumberFormat="1" applyBorder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eading 1" xfId="19"/>
    <cellStyle name="Heading1 1" xfId="20"/>
    <cellStyle name="Normal_FOND_SVE ZAJEDNO_SEPT09Z" xfId="21"/>
    <cellStyle name="Percent" xfId="22"/>
    <cellStyle name="Result 1" xfId="23"/>
    <cellStyle name="Result2 1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115" zoomScaleNormal="115" workbookViewId="0" topLeftCell="G40">
      <selection activeCell="I49" sqref="I49"/>
    </sheetView>
  </sheetViews>
  <sheetFormatPr defaultColWidth="9.00390625" defaultRowHeight="14.25"/>
  <cols>
    <col min="1" max="1" width="5.375" style="1" customWidth="1"/>
    <col min="2" max="2" width="9.125" style="2" customWidth="1"/>
    <col min="3" max="3" width="9.125" style="3" customWidth="1"/>
    <col min="4" max="4" width="19.125" style="2" customWidth="1"/>
    <col min="5" max="5" width="7.875" style="3" customWidth="1"/>
    <col min="6" max="6" width="28.375" style="2" customWidth="1"/>
    <col min="7" max="7" width="15.125" style="2" customWidth="1"/>
    <col min="8" max="8" width="7.25390625" style="2" customWidth="1"/>
    <col min="9" max="9" width="13.00390625" style="4" customWidth="1"/>
    <col min="10" max="10" width="7.875" style="5" customWidth="1"/>
    <col min="11" max="11" width="13.50390625" style="5" customWidth="1"/>
    <col min="12" max="13" width="9.125" style="5" customWidth="1"/>
    <col min="14" max="15" width="0" style="5" hidden="1" customWidth="1"/>
    <col min="16" max="16384" width="9.125" style="0" customWidth="1"/>
  </cols>
  <sheetData>
    <row r="1" spans="1:15" s="11" customFormat="1" ht="14.25" customHeight="1">
      <c r="A1" s="6"/>
      <c r="B1" s="7"/>
      <c r="C1" s="43" t="s">
        <v>0</v>
      </c>
      <c r="D1" s="43"/>
      <c r="E1" s="43"/>
      <c r="F1" s="43"/>
      <c r="G1" s="8"/>
      <c r="H1" s="9"/>
      <c r="I1" s="10"/>
      <c r="J1" s="10"/>
      <c r="K1" s="10"/>
      <c r="L1" s="10"/>
      <c r="M1" s="10"/>
      <c r="N1" s="10"/>
      <c r="O1" s="10"/>
    </row>
    <row r="2" spans="1:15" ht="90">
      <c r="A2" s="12" t="s">
        <v>1</v>
      </c>
      <c r="B2" s="13" t="s">
        <v>2</v>
      </c>
      <c r="C2" s="14" t="s">
        <v>3</v>
      </c>
      <c r="D2" s="15" t="s">
        <v>4</v>
      </c>
      <c r="E2" s="12" t="s">
        <v>5</v>
      </c>
      <c r="F2" s="13" t="s">
        <v>6</v>
      </c>
      <c r="G2" s="13" t="s">
        <v>7</v>
      </c>
      <c r="H2" s="13" t="s">
        <v>8</v>
      </c>
      <c r="I2" s="16" t="s">
        <v>9</v>
      </c>
      <c r="J2" s="16" t="s">
        <v>10</v>
      </c>
      <c r="K2" s="17" t="s">
        <v>11</v>
      </c>
      <c r="L2" s="18" t="s">
        <v>12</v>
      </c>
      <c r="M2" s="18" t="s">
        <v>13</v>
      </c>
      <c r="N2" s="19" t="s">
        <v>14</v>
      </c>
      <c r="O2" s="20" t="s">
        <v>15</v>
      </c>
    </row>
    <row r="3" spans="1:15" ht="33.75">
      <c r="A3" s="12">
        <v>1</v>
      </c>
      <c r="B3" s="21"/>
      <c r="C3" s="12">
        <v>100</v>
      </c>
      <c r="D3" s="21" t="s">
        <v>16</v>
      </c>
      <c r="E3" s="22">
        <v>10010</v>
      </c>
      <c r="F3" s="21" t="s">
        <v>17</v>
      </c>
      <c r="G3" s="21"/>
      <c r="H3" s="13" t="s">
        <v>18</v>
      </c>
      <c r="I3" s="23">
        <f>+partije!D2</f>
        <v>30</v>
      </c>
      <c r="J3" s="23"/>
      <c r="K3" s="23">
        <f aca="true" t="shared" si="0" ref="K3:K30">J3*I3</f>
        <v>0</v>
      </c>
      <c r="L3" s="23">
        <f aca="true" t="shared" si="1" ref="L3:L30">K3*0.1</f>
        <v>0</v>
      </c>
      <c r="M3" s="23">
        <f aca="true" t="shared" si="2" ref="M3:M30">K3*1.1</f>
        <v>0</v>
      </c>
      <c r="N3" s="23"/>
      <c r="O3" s="23"/>
    </row>
    <row r="4" spans="1:15" ht="33.75">
      <c r="A4" s="12">
        <v>2</v>
      </c>
      <c r="B4" s="21"/>
      <c r="C4" s="12">
        <v>100</v>
      </c>
      <c r="D4" s="21" t="s">
        <v>16</v>
      </c>
      <c r="E4" s="22">
        <v>10020</v>
      </c>
      <c r="F4" s="21" t="s">
        <v>19</v>
      </c>
      <c r="G4" s="21"/>
      <c r="H4" s="13" t="s">
        <v>18</v>
      </c>
      <c r="I4" s="23">
        <f>+partije!D3</f>
        <v>180</v>
      </c>
      <c r="J4" s="23"/>
      <c r="K4" s="23">
        <f t="shared" si="0"/>
        <v>0</v>
      </c>
      <c r="L4" s="23">
        <f t="shared" si="1"/>
        <v>0</v>
      </c>
      <c r="M4" s="23">
        <f t="shared" si="2"/>
        <v>0</v>
      </c>
      <c r="N4" s="23"/>
      <c r="O4" s="23"/>
    </row>
    <row r="5" spans="1:15" ht="33.75">
      <c r="A5" s="12">
        <v>3</v>
      </c>
      <c r="B5" s="21"/>
      <c r="C5" s="12">
        <v>100</v>
      </c>
      <c r="D5" s="21" t="s">
        <v>16</v>
      </c>
      <c r="E5" s="22">
        <v>10010</v>
      </c>
      <c r="F5" s="21" t="s">
        <v>20</v>
      </c>
      <c r="G5" s="21"/>
      <c r="H5" s="13" t="s">
        <v>18</v>
      </c>
      <c r="I5" s="23">
        <f>+partije!D4</f>
        <v>30</v>
      </c>
      <c r="J5" s="23"/>
      <c r="K5" s="23">
        <f t="shared" si="0"/>
        <v>0</v>
      </c>
      <c r="L5" s="23">
        <f t="shared" si="1"/>
        <v>0</v>
      </c>
      <c r="M5" s="23">
        <f t="shared" si="2"/>
        <v>0</v>
      </c>
      <c r="N5" s="23"/>
      <c r="O5" s="23"/>
    </row>
    <row r="6" spans="1:15" ht="22.5">
      <c r="A6" s="12">
        <v>4</v>
      </c>
      <c r="B6" s="21"/>
      <c r="C6" s="12">
        <v>100</v>
      </c>
      <c r="D6" s="21" t="s">
        <v>16</v>
      </c>
      <c r="E6" s="22">
        <v>10020</v>
      </c>
      <c r="F6" s="21" t="s">
        <v>21</v>
      </c>
      <c r="G6" s="21"/>
      <c r="H6" s="13" t="s">
        <v>18</v>
      </c>
      <c r="I6" s="23">
        <f>+partije!D5</f>
        <v>180</v>
      </c>
      <c r="J6" s="23"/>
      <c r="K6" s="23">
        <f t="shared" si="0"/>
        <v>0</v>
      </c>
      <c r="L6" s="23">
        <f t="shared" si="1"/>
        <v>0</v>
      </c>
      <c r="M6" s="23">
        <f t="shared" si="2"/>
        <v>0</v>
      </c>
      <c r="N6" s="23"/>
      <c r="O6" s="23"/>
    </row>
    <row r="7" spans="1:15" ht="33.75">
      <c r="A7" s="12">
        <v>5</v>
      </c>
      <c r="B7" s="21"/>
      <c r="C7" s="12">
        <v>101</v>
      </c>
      <c r="D7" s="21" t="s">
        <v>22</v>
      </c>
      <c r="E7" s="22">
        <v>10111</v>
      </c>
      <c r="F7" s="21" t="s">
        <v>23</v>
      </c>
      <c r="G7" s="21"/>
      <c r="H7" s="13" t="s">
        <v>18</v>
      </c>
      <c r="I7" s="23">
        <f>+partije!D6</f>
        <v>12</v>
      </c>
      <c r="J7" s="23"/>
      <c r="K7" s="23">
        <f t="shared" si="0"/>
        <v>0</v>
      </c>
      <c r="L7" s="23">
        <f t="shared" si="1"/>
        <v>0</v>
      </c>
      <c r="M7" s="23">
        <f t="shared" si="2"/>
        <v>0</v>
      </c>
      <c r="N7" s="23"/>
      <c r="O7" s="23"/>
    </row>
    <row r="8" spans="1:15" ht="33.75">
      <c r="A8" s="12">
        <v>6</v>
      </c>
      <c r="B8" s="21"/>
      <c r="C8" s="12">
        <v>101</v>
      </c>
      <c r="D8" s="21" t="s">
        <v>22</v>
      </c>
      <c r="E8" s="22">
        <v>10112</v>
      </c>
      <c r="F8" s="21" t="s">
        <v>24</v>
      </c>
      <c r="G8" s="21"/>
      <c r="H8" s="13" t="s">
        <v>18</v>
      </c>
      <c r="I8" s="23">
        <f>+partije!D7</f>
        <v>24</v>
      </c>
      <c r="J8" s="23"/>
      <c r="K8" s="23">
        <f t="shared" si="0"/>
        <v>0</v>
      </c>
      <c r="L8" s="23">
        <f t="shared" si="1"/>
        <v>0</v>
      </c>
      <c r="M8" s="23">
        <f t="shared" si="2"/>
        <v>0</v>
      </c>
      <c r="N8" s="23"/>
      <c r="O8" s="23"/>
    </row>
    <row r="9" spans="1:15" ht="33.75">
      <c r="A9" s="12">
        <v>7</v>
      </c>
      <c r="B9" s="21"/>
      <c r="C9" s="12">
        <v>101</v>
      </c>
      <c r="D9" s="21" t="s">
        <v>22</v>
      </c>
      <c r="E9" s="22">
        <v>10120</v>
      </c>
      <c r="F9" s="21" t="s">
        <v>25</v>
      </c>
      <c r="G9" s="21"/>
      <c r="H9" s="13" t="s">
        <v>18</v>
      </c>
      <c r="I9" s="23">
        <f>+partije!D8</f>
        <v>120</v>
      </c>
      <c r="J9" s="23"/>
      <c r="K9" s="23">
        <f t="shared" si="0"/>
        <v>0</v>
      </c>
      <c r="L9" s="23">
        <f t="shared" si="1"/>
        <v>0</v>
      </c>
      <c r="M9" s="23">
        <f t="shared" si="2"/>
        <v>0</v>
      </c>
      <c r="N9" s="23"/>
      <c r="O9" s="23"/>
    </row>
    <row r="10" spans="1:15" ht="56.25">
      <c r="A10" s="12">
        <v>8</v>
      </c>
      <c r="B10" s="21"/>
      <c r="C10" s="12">
        <v>102</v>
      </c>
      <c r="D10" s="21" t="s">
        <v>26</v>
      </c>
      <c r="E10" s="22">
        <v>10210</v>
      </c>
      <c r="F10" s="21" t="s">
        <v>27</v>
      </c>
      <c r="G10" s="21"/>
      <c r="H10" s="13" t="s">
        <v>18</v>
      </c>
      <c r="I10" s="23">
        <f>+partije!D9</f>
        <v>720</v>
      </c>
      <c r="J10" s="23"/>
      <c r="K10" s="23">
        <f t="shared" si="0"/>
        <v>0</v>
      </c>
      <c r="L10" s="23">
        <f t="shared" si="1"/>
        <v>0</v>
      </c>
      <c r="M10" s="23">
        <f t="shared" si="2"/>
        <v>0</v>
      </c>
      <c r="N10" s="23"/>
      <c r="O10" s="23"/>
    </row>
    <row r="11" spans="1:15" ht="56.25">
      <c r="A11" s="12">
        <v>9</v>
      </c>
      <c r="B11" s="21"/>
      <c r="C11" s="12">
        <v>102</v>
      </c>
      <c r="D11" s="21" t="s">
        <v>26</v>
      </c>
      <c r="E11" s="22">
        <v>10211</v>
      </c>
      <c r="F11" s="21" t="s">
        <v>28</v>
      </c>
      <c r="G11" s="21"/>
      <c r="H11" s="13" t="s">
        <v>18</v>
      </c>
      <c r="I11" s="23">
        <f>+partije!D10</f>
        <v>60</v>
      </c>
      <c r="J11" s="23"/>
      <c r="K11" s="23">
        <f t="shared" si="0"/>
        <v>0</v>
      </c>
      <c r="L11" s="23">
        <f t="shared" si="1"/>
        <v>0</v>
      </c>
      <c r="M11" s="23">
        <f t="shared" si="2"/>
        <v>0</v>
      </c>
      <c r="N11" s="23"/>
      <c r="O11" s="23"/>
    </row>
    <row r="12" spans="1:15" ht="56.25">
      <c r="A12" s="12">
        <v>10</v>
      </c>
      <c r="B12" s="21"/>
      <c r="C12" s="12">
        <v>102</v>
      </c>
      <c r="D12" s="21" t="s">
        <v>26</v>
      </c>
      <c r="E12" s="22">
        <v>10212</v>
      </c>
      <c r="F12" s="21" t="s">
        <v>29</v>
      </c>
      <c r="G12" s="21"/>
      <c r="H12" s="13" t="s">
        <v>18</v>
      </c>
      <c r="I12" s="23">
        <f>+partije!D11</f>
        <v>60</v>
      </c>
      <c r="J12" s="23"/>
      <c r="K12" s="23">
        <f t="shared" si="0"/>
        <v>0</v>
      </c>
      <c r="L12" s="23">
        <f t="shared" si="1"/>
        <v>0</v>
      </c>
      <c r="M12" s="23">
        <f t="shared" si="2"/>
        <v>0</v>
      </c>
      <c r="N12" s="23"/>
      <c r="O12" s="23"/>
    </row>
    <row r="13" spans="1:15" ht="56.25">
      <c r="A13" s="12">
        <v>11</v>
      </c>
      <c r="B13" s="21"/>
      <c r="C13" s="12">
        <v>102</v>
      </c>
      <c r="D13" s="21" t="s">
        <v>26</v>
      </c>
      <c r="E13" s="22">
        <v>10213</v>
      </c>
      <c r="F13" s="21" t="s">
        <v>30</v>
      </c>
      <c r="G13" s="21"/>
      <c r="H13" s="13" t="s">
        <v>18</v>
      </c>
      <c r="I13" s="23">
        <f>+partije!D12</f>
        <v>1800</v>
      </c>
      <c r="J13" s="23"/>
      <c r="K13" s="23">
        <f t="shared" si="0"/>
        <v>0</v>
      </c>
      <c r="L13" s="23">
        <f t="shared" si="1"/>
        <v>0</v>
      </c>
      <c r="M13" s="23">
        <f t="shared" si="2"/>
        <v>0</v>
      </c>
      <c r="N13" s="23"/>
      <c r="O13" s="23"/>
    </row>
    <row r="14" spans="1:15" ht="56.25">
      <c r="A14" s="12">
        <v>12</v>
      </c>
      <c r="B14" s="21"/>
      <c r="C14" s="12">
        <v>102</v>
      </c>
      <c r="D14" s="21" t="s">
        <v>26</v>
      </c>
      <c r="E14" s="22">
        <v>10214</v>
      </c>
      <c r="F14" s="21" t="s">
        <v>31</v>
      </c>
      <c r="G14" s="21"/>
      <c r="H14" s="13" t="s">
        <v>18</v>
      </c>
      <c r="I14" s="23">
        <f>+partije!D13</f>
        <v>5000</v>
      </c>
      <c r="J14" s="23"/>
      <c r="K14" s="23">
        <f t="shared" si="0"/>
        <v>0</v>
      </c>
      <c r="L14" s="23">
        <f t="shared" si="1"/>
        <v>0</v>
      </c>
      <c r="M14" s="23">
        <f t="shared" si="2"/>
        <v>0</v>
      </c>
      <c r="N14" s="23"/>
      <c r="O14" s="23"/>
    </row>
    <row r="15" spans="1:15" ht="56.25">
      <c r="A15" s="12">
        <v>13</v>
      </c>
      <c r="B15" s="21"/>
      <c r="C15" s="12">
        <v>102</v>
      </c>
      <c r="D15" s="21" t="s">
        <v>26</v>
      </c>
      <c r="E15" s="22">
        <v>10215</v>
      </c>
      <c r="F15" s="21" t="s">
        <v>32</v>
      </c>
      <c r="G15" s="21"/>
      <c r="H15" s="13" t="s">
        <v>18</v>
      </c>
      <c r="I15" s="23">
        <f>+partije!D14</f>
        <v>120</v>
      </c>
      <c r="J15" s="23"/>
      <c r="K15" s="23">
        <f t="shared" si="0"/>
        <v>0</v>
      </c>
      <c r="L15" s="23">
        <f t="shared" si="1"/>
        <v>0</v>
      </c>
      <c r="M15" s="23">
        <f t="shared" si="2"/>
        <v>0</v>
      </c>
      <c r="N15" s="23"/>
      <c r="O15" s="23"/>
    </row>
    <row r="16" spans="1:15" ht="33.75">
      <c r="A16" s="12">
        <v>14</v>
      </c>
      <c r="B16" s="21"/>
      <c r="C16" s="12">
        <v>137</v>
      </c>
      <c r="D16" s="21" t="s">
        <v>33</v>
      </c>
      <c r="E16" s="22">
        <v>13710</v>
      </c>
      <c r="F16" s="21" t="s">
        <v>34</v>
      </c>
      <c r="G16" s="21"/>
      <c r="H16" s="13" t="s">
        <v>18</v>
      </c>
      <c r="I16" s="23">
        <f>+partije!D15</f>
        <v>700</v>
      </c>
      <c r="J16" s="23"/>
      <c r="K16" s="23">
        <f t="shared" si="0"/>
        <v>0</v>
      </c>
      <c r="L16" s="23">
        <f t="shared" si="1"/>
        <v>0</v>
      </c>
      <c r="M16" s="23">
        <f t="shared" si="2"/>
        <v>0</v>
      </c>
      <c r="N16" s="23"/>
      <c r="O16" s="23"/>
    </row>
    <row r="17" spans="1:15" ht="33.75">
      <c r="A17" s="12">
        <v>15</v>
      </c>
      <c r="B17" s="21"/>
      <c r="C17" s="12">
        <v>137</v>
      </c>
      <c r="D17" s="21" t="s">
        <v>33</v>
      </c>
      <c r="E17" s="22">
        <v>13720</v>
      </c>
      <c r="F17" s="21" t="s">
        <v>35</v>
      </c>
      <c r="G17" s="21"/>
      <c r="H17" s="13" t="s">
        <v>18</v>
      </c>
      <c r="I17" s="23">
        <f>+partije!D16</f>
        <v>4200</v>
      </c>
      <c r="J17" s="23"/>
      <c r="K17" s="23">
        <f t="shared" si="0"/>
        <v>0</v>
      </c>
      <c r="L17" s="23">
        <f t="shared" si="1"/>
        <v>0</v>
      </c>
      <c r="M17" s="23">
        <f t="shared" si="2"/>
        <v>0</v>
      </c>
      <c r="N17" s="23"/>
      <c r="O17" s="23"/>
    </row>
    <row r="18" spans="1:15" ht="33.75">
      <c r="A18" s="12">
        <v>16</v>
      </c>
      <c r="B18" s="21"/>
      <c r="C18" s="12">
        <v>137</v>
      </c>
      <c r="D18" s="21" t="s">
        <v>33</v>
      </c>
      <c r="E18" s="22">
        <v>13710</v>
      </c>
      <c r="F18" s="21" t="s">
        <v>36</v>
      </c>
      <c r="G18" s="21"/>
      <c r="H18" s="13" t="s">
        <v>18</v>
      </c>
      <c r="I18" s="23">
        <f>+partije!D17</f>
        <v>800</v>
      </c>
      <c r="J18" s="23"/>
      <c r="K18" s="23">
        <f t="shared" si="0"/>
        <v>0</v>
      </c>
      <c r="L18" s="23">
        <f t="shared" si="1"/>
        <v>0</v>
      </c>
      <c r="M18" s="23">
        <f t="shared" si="2"/>
        <v>0</v>
      </c>
      <c r="N18" s="23"/>
      <c r="O18" s="23"/>
    </row>
    <row r="19" spans="1:15" ht="22.5">
      <c r="A19" s="12">
        <v>17</v>
      </c>
      <c r="B19" s="21"/>
      <c r="C19" s="12">
        <v>137</v>
      </c>
      <c r="D19" s="21" t="s">
        <v>33</v>
      </c>
      <c r="E19" s="22">
        <v>13720</v>
      </c>
      <c r="F19" s="21" t="s">
        <v>37</v>
      </c>
      <c r="G19" s="21"/>
      <c r="H19" s="13" t="s">
        <v>18</v>
      </c>
      <c r="I19" s="23">
        <f>+partije!D18</f>
        <v>4800</v>
      </c>
      <c r="J19" s="23"/>
      <c r="K19" s="23">
        <f t="shared" si="0"/>
        <v>0</v>
      </c>
      <c r="L19" s="23">
        <f t="shared" si="1"/>
        <v>0</v>
      </c>
      <c r="M19" s="23">
        <f t="shared" si="2"/>
        <v>0</v>
      </c>
      <c r="N19" s="23"/>
      <c r="O19" s="23"/>
    </row>
    <row r="20" spans="1:15" ht="33.75">
      <c r="A20" s="12">
        <v>18</v>
      </c>
      <c r="B20" s="21"/>
      <c r="C20" s="12">
        <v>139</v>
      </c>
      <c r="D20" s="21" t="s">
        <v>38</v>
      </c>
      <c r="E20" s="22">
        <v>13910</v>
      </c>
      <c r="F20" s="21" t="s">
        <v>39</v>
      </c>
      <c r="G20" s="21"/>
      <c r="H20" s="13" t="s">
        <v>18</v>
      </c>
      <c r="I20" s="23">
        <f>+partije!D19</f>
        <v>30</v>
      </c>
      <c r="J20" s="23"/>
      <c r="K20" s="23">
        <f t="shared" si="0"/>
        <v>0</v>
      </c>
      <c r="L20" s="23">
        <f t="shared" si="1"/>
        <v>0</v>
      </c>
      <c r="M20" s="23">
        <f t="shared" si="2"/>
        <v>0</v>
      </c>
      <c r="N20" s="23"/>
      <c r="O20" s="23"/>
    </row>
    <row r="21" spans="1:15" ht="33.75">
      <c r="A21" s="12">
        <v>19</v>
      </c>
      <c r="B21" s="21"/>
      <c r="C21" s="12">
        <v>139</v>
      </c>
      <c r="D21" s="21" t="s">
        <v>38</v>
      </c>
      <c r="E21" s="22">
        <v>13920</v>
      </c>
      <c r="F21" s="21" t="s">
        <v>40</v>
      </c>
      <c r="G21" s="21"/>
      <c r="H21" s="13" t="s">
        <v>18</v>
      </c>
      <c r="I21" s="23">
        <f>+partije!D20</f>
        <v>90</v>
      </c>
      <c r="J21" s="23"/>
      <c r="K21" s="23">
        <f t="shared" si="0"/>
        <v>0</v>
      </c>
      <c r="L21" s="23">
        <f t="shared" si="1"/>
        <v>0</v>
      </c>
      <c r="M21" s="23">
        <f t="shared" si="2"/>
        <v>0</v>
      </c>
      <c r="N21" s="23"/>
      <c r="O21" s="23"/>
    </row>
    <row r="22" spans="1:15" ht="33.75">
      <c r="A22" s="12">
        <v>20</v>
      </c>
      <c r="B22" s="21"/>
      <c r="C22" s="12">
        <v>139</v>
      </c>
      <c r="D22" s="21" t="s">
        <v>38</v>
      </c>
      <c r="E22" s="22">
        <v>13910</v>
      </c>
      <c r="F22" s="21" t="s">
        <v>41</v>
      </c>
      <c r="G22" s="21"/>
      <c r="H22" s="13" t="s">
        <v>18</v>
      </c>
      <c r="I22" s="23">
        <f>+partije!D21</f>
        <v>100</v>
      </c>
      <c r="J22" s="23"/>
      <c r="K22" s="23">
        <f t="shared" si="0"/>
        <v>0</v>
      </c>
      <c r="L22" s="23">
        <f t="shared" si="1"/>
        <v>0</v>
      </c>
      <c r="M22" s="23">
        <f t="shared" si="2"/>
        <v>0</v>
      </c>
      <c r="N22" s="23"/>
      <c r="O22" s="23"/>
    </row>
    <row r="23" spans="1:15" ht="22.5">
      <c r="A23" s="12">
        <v>21</v>
      </c>
      <c r="B23" s="21"/>
      <c r="C23" s="12">
        <v>139</v>
      </c>
      <c r="D23" s="21" t="s">
        <v>38</v>
      </c>
      <c r="E23" s="22">
        <v>13920</v>
      </c>
      <c r="F23" s="21" t="s">
        <v>42</v>
      </c>
      <c r="G23" s="21"/>
      <c r="H23" s="13" t="s">
        <v>18</v>
      </c>
      <c r="I23" s="23">
        <f>+partije!D22</f>
        <v>300</v>
      </c>
      <c r="J23" s="23"/>
      <c r="K23" s="23">
        <f t="shared" si="0"/>
        <v>0</v>
      </c>
      <c r="L23" s="23">
        <f t="shared" si="1"/>
        <v>0</v>
      </c>
      <c r="M23" s="23">
        <f t="shared" si="2"/>
        <v>0</v>
      </c>
      <c r="N23" s="23"/>
      <c r="O23" s="23"/>
    </row>
    <row r="24" spans="1:15" ht="22.5">
      <c r="A24" s="12">
        <v>22</v>
      </c>
      <c r="B24" s="21"/>
      <c r="C24" s="12">
        <v>141</v>
      </c>
      <c r="D24" s="21" t="s">
        <v>43</v>
      </c>
      <c r="E24" s="22">
        <v>14110</v>
      </c>
      <c r="F24" s="21" t="s">
        <v>44</v>
      </c>
      <c r="G24" s="21"/>
      <c r="H24" s="13" t="s">
        <v>18</v>
      </c>
      <c r="I24" s="23">
        <f>+partije!D23</f>
        <v>1</v>
      </c>
      <c r="J24" s="23"/>
      <c r="K24" s="23">
        <f t="shared" si="0"/>
        <v>0</v>
      </c>
      <c r="L24" s="23">
        <f t="shared" si="1"/>
        <v>0</v>
      </c>
      <c r="M24" s="23">
        <f t="shared" si="2"/>
        <v>0</v>
      </c>
      <c r="N24" s="23"/>
      <c r="O24" s="23"/>
    </row>
    <row r="25" spans="1:15" ht="22.5">
      <c r="A25" s="12">
        <v>23</v>
      </c>
      <c r="B25" s="21"/>
      <c r="C25" s="12">
        <v>141</v>
      </c>
      <c r="D25" s="21" t="s">
        <v>43</v>
      </c>
      <c r="E25" s="22">
        <v>14110</v>
      </c>
      <c r="F25" s="21" t="s">
        <v>45</v>
      </c>
      <c r="G25" s="21"/>
      <c r="H25" s="13" t="s">
        <v>18</v>
      </c>
      <c r="I25" s="23">
        <f>+partije!D24</f>
        <v>1</v>
      </c>
      <c r="J25" s="23"/>
      <c r="K25" s="23">
        <f t="shared" si="0"/>
        <v>0</v>
      </c>
      <c r="L25" s="23">
        <f t="shared" si="1"/>
        <v>0</v>
      </c>
      <c r="M25" s="23">
        <f t="shared" si="2"/>
        <v>0</v>
      </c>
      <c r="N25" s="23"/>
      <c r="O25" s="23"/>
    </row>
    <row r="26" spans="1:15" ht="22.5">
      <c r="A26" s="12">
        <v>24</v>
      </c>
      <c r="B26" s="21"/>
      <c r="C26" s="12">
        <v>142</v>
      </c>
      <c r="D26" s="21" t="s">
        <v>46</v>
      </c>
      <c r="E26" s="22">
        <v>14210</v>
      </c>
      <c r="F26" s="21" t="s">
        <v>47</v>
      </c>
      <c r="G26" s="21"/>
      <c r="H26" s="13" t="s">
        <v>18</v>
      </c>
      <c r="I26" s="23">
        <f>+partije!D25</f>
        <v>1</v>
      </c>
      <c r="J26" s="23"/>
      <c r="K26" s="23">
        <f t="shared" si="0"/>
        <v>0</v>
      </c>
      <c r="L26" s="23">
        <f t="shared" si="1"/>
        <v>0</v>
      </c>
      <c r="M26" s="23">
        <f t="shared" si="2"/>
        <v>0</v>
      </c>
      <c r="N26" s="23"/>
      <c r="O26" s="23"/>
    </row>
    <row r="27" spans="1:15" ht="22.5">
      <c r="A27" s="12">
        <v>25</v>
      </c>
      <c r="B27" s="21"/>
      <c r="C27" s="12">
        <v>142</v>
      </c>
      <c r="D27" s="21" t="s">
        <v>46</v>
      </c>
      <c r="E27" s="22">
        <v>14210</v>
      </c>
      <c r="F27" s="21" t="s">
        <v>48</v>
      </c>
      <c r="G27" s="21"/>
      <c r="H27" s="13" t="s">
        <v>18</v>
      </c>
      <c r="I27" s="23">
        <f>+partije!D26</f>
        <v>2</v>
      </c>
      <c r="J27" s="23"/>
      <c r="K27" s="23">
        <f t="shared" si="0"/>
        <v>0</v>
      </c>
      <c r="L27" s="23">
        <f t="shared" si="1"/>
        <v>0</v>
      </c>
      <c r="M27" s="23">
        <f t="shared" si="2"/>
        <v>0</v>
      </c>
      <c r="N27" s="23"/>
      <c r="O27" s="23"/>
    </row>
    <row r="28" spans="1:15" ht="22.5">
      <c r="A28" s="12">
        <v>26</v>
      </c>
      <c r="B28" s="21"/>
      <c r="C28" s="12">
        <v>144</v>
      </c>
      <c r="D28" s="21" t="s">
        <v>49</v>
      </c>
      <c r="E28" s="22">
        <v>14411</v>
      </c>
      <c r="F28" s="21" t="s">
        <v>50</v>
      </c>
      <c r="G28" s="21"/>
      <c r="H28" s="13" t="s">
        <v>18</v>
      </c>
      <c r="I28" s="23">
        <f>+partije!D27</f>
        <v>180</v>
      </c>
      <c r="J28" s="23"/>
      <c r="K28" s="23">
        <f t="shared" si="0"/>
        <v>0</v>
      </c>
      <c r="L28" s="23">
        <f t="shared" si="1"/>
        <v>0</v>
      </c>
      <c r="M28" s="23">
        <f t="shared" si="2"/>
        <v>0</v>
      </c>
      <c r="N28" s="23"/>
      <c r="O28" s="23"/>
    </row>
    <row r="29" spans="1:15" ht="22.5">
      <c r="A29" s="12">
        <v>27</v>
      </c>
      <c r="B29" s="21"/>
      <c r="C29" s="12">
        <v>144</v>
      </c>
      <c r="D29" s="21" t="s">
        <v>49</v>
      </c>
      <c r="E29" s="22">
        <v>14412</v>
      </c>
      <c r="F29" s="21" t="s">
        <v>51</v>
      </c>
      <c r="G29" s="21"/>
      <c r="H29" s="13" t="s">
        <v>18</v>
      </c>
      <c r="I29" s="23">
        <f>+partije!D28</f>
        <v>720</v>
      </c>
      <c r="J29" s="23"/>
      <c r="K29" s="23">
        <f t="shared" si="0"/>
        <v>0</v>
      </c>
      <c r="L29" s="23">
        <f t="shared" si="1"/>
        <v>0</v>
      </c>
      <c r="M29" s="23">
        <f t="shared" si="2"/>
        <v>0</v>
      </c>
      <c r="N29" s="23"/>
      <c r="O29" s="23"/>
    </row>
    <row r="30" spans="1:15" ht="22.5">
      <c r="A30" s="12">
        <v>28</v>
      </c>
      <c r="B30" s="21"/>
      <c r="C30" s="12">
        <v>145</v>
      </c>
      <c r="D30" s="21" t="s">
        <v>52</v>
      </c>
      <c r="E30" s="22">
        <v>14510</v>
      </c>
      <c r="F30" s="21" t="s">
        <v>53</v>
      </c>
      <c r="G30" s="21"/>
      <c r="H30" s="13" t="s">
        <v>18</v>
      </c>
      <c r="I30" s="23">
        <f>+partije!D29</f>
        <v>30</v>
      </c>
      <c r="J30" s="23"/>
      <c r="K30" s="23">
        <f t="shared" si="0"/>
        <v>0</v>
      </c>
      <c r="L30" s="23">
        <f t="shared" si="1"/>
        <v>0</v>
      </c>
      <c r="M30" s="23">
        <f t="shared" si="2"/>
        <v>0</v>
      </c>
      <c r="N30" s="23"/>
      <c r="O30" s="23"/>
    </row>
    <row r="31" spans="1:15" ht="33.75">
      <c r="A31" s="12">
        <v>29</v>
      </c>
      <c r="B31" s="21"/>
      <c r="C31" s="12">
        <v>145</v>
      </c>
      <c r="D31" s="21" t="s">
        <v>52</v>
      </c>
      <c r="E31" s="22">
        <v>14510</v>
      </c>
      <c r="F31" s="21" t="s">
        <v>54</v>
      </c>
      <c r="G31" s="21"/>
      <c r="H31" s="13" t="s">
        <v>18</v>
      </c>
      <c r="I31" s="23">
        <f>+partije!D30</f>
        <v>360</v>
      </c>
      <c r="J31" s="23"/>
      <c r="K31" s="23">
        <f aca="true" t="shared" si="3" ref="K31:K47">J31*I31</f>
        <v>0</v>
      </c>
      <c r="L31" s="23">
        <f aca="true" t="shared" si="4" ref="L31:L47">K31*0.1</f>
        <v>0</v>
      </c>
      <c r="M31" s="23">
        <f aca="true" t="shared" si="5" ref="M31:M47">K31*1.1</f>
        <v>0</v>
      </c>
      <c r="N31" s="23"/>
      <c r="O31" s="23"/>
    </row>
    <row r="32" spans="1:15" ht="33.75">
      <c r="A32" s="12">
        <v>30</v>
      </c>
      <c r="B32" s="21"/>
      <c r="C32" s="12">
        <v>145</v>
      </c>
      <c r="D32" s="21" t="s">
        <v>52</v>
      </c>
      <c r="E32" s="22">
        <v>14520</v>
      </c>
      <c r="F32" s="21" t="s">
        <v>55</v>
      </c>
      <c r="G32" s="21"/>
      <c r="H32" s="13" t="s">
        <v>18</v>
      </c>
      <c r="I32" s="23">
        <f>+partije!D31</f>
        <v>180</v>
      </c>
      <c r="J32" s="23"/>
      <c r="K32" s="23">
        <f t="shared" si="3"/>
        <v>0</v>
      </c>
      <c r="L32" s="23">
        <f t="shared" si="4"/>
        <v>0</v>
      </c>
      <c r="M32" s="23">
        <f t="shared" si="5"/>
        <v>0</v>
      </c>
      <c r="N32" s="23"/>
      <c r="O32" s="23"/>
    </row>
    <row r="33" spans="1:15" ht="22.5">
      <c r="A33" s="12">
        <v>31</v>
      </c>
      <c r="B33" s="21"/>
      <c r="C33" s="12">
        <v>147</v>
      </c>
      <c r="D33" s="21" t="s">
        <v>56</v>
      </c>
      <c r="E33" s="22">
        <v>14710</v>
      </c>
      <c r="F33" s="21" t="s">
        <v>57</v>
      </c>
      <c r="G33" s="21"/>
      <c r="H33" s="13" t="s">
        <v>18</v>
      </c>
      <c r="I33" s="23">
        <f>+partije!D32</f>
        <v>38000</v>
      </c>
      <c r="J33" s="23"/>
      <c r="K33" s="23">
        <f t="shared" si="3"/>
        <v>0</v>
      </c>
      <c r="L33" s="23">
        <f t="shared" si="4"/>
        <v>0</v>
      </c>
      <c r="M33" s="23">
        <f t="shared" si="5"/>
        <v>0</v>
      </c>
      <c r="N33" s="23"/>
      <c r="O33" s="23"/>
    </row>
    <row r="34" spans="1:15" ht="33.75">
      <c r="A34" s="12">
        <v>32</v>
      </c>
      <c r="B34" s="21"/>
      <c r="C34" s="12">
        <v>148</v>
      </c>
      <c r="D34" s="21" t="s">
        <v>58</v>
      </c>
      <c r="E34" s="22">
        <v>14810</v>
      </c>
      <c r="F34" s="21" t="s">
        <v>59</v>
      </c>
      <c r="G34" s="21"/>
      <c r="H34" s="13" t="s">
        <v>18</v>
      </c>
      <c r="I34" s="23">
        <f>+partije!D33</f>
        <v>1500</v>
      </c>
      <c r="J34" s="23"/>
      <c r="K34" s="23">
        <f t="shared" si="3"/>
        <v>0</v>
      </c>
      <c r="L34" s="23">
        <f t="shared" si="4"/>
        <v>0</v>
      </c>
      <c r="M34" s="23">
        <f t="shared" si="5"/>
        <v>0</v>
      </c>
      <c r="N34" s="23"/>
      <c r="O34" s="23"/>
    </row>
    <row r="35" spans="1:15" ht="22.5">
      <c r="A35" s="12">
        <v>33</v>
      </c>
      <c r="B35" s="21"/>
      <c r="C35" s="12">
        <v>150</v>
      </c>
      <c r="D35" s="21" t="s">
        <v>60</v>
      </c>
      <c r="E35" s="22">
        <v>15010</v>
      </c>
      <c r="F35" s="24" t="s">
        <v>61</v>
      </c>
      <c r="G35" s="21"/>
      <c r="H35" s="13" t="s">
        <v>18</v>
      </c>
      <c r="I35" s="23">
        <f>+partije!D34</f>
        <v>26000</v>
      </c>
      <c r="J35" s="23"/>
      <c r="K35" s="23">
        <f t="shared" si="3"/>
        <v>0</v>
      </c>
      <c r="L35" s="23">
        <f t="shared" si="4"/>
        <v>0</v>
      </c>
      <c r="M35" s="23">
        <f t="shared" si="5"/>
        <v>0</v>
      </c>
      <c r="N35" s="23"/>
      <c r="O35" s="23"/>
    </row>
    <row r="36" spans="1:15" ht="33.75">
      <c r="A36" s="12">
        <v>34</v>
      </c>
      <c r="B36" s="21"/>
      <c r="C36" s="12">
        <v>150</v>
      </c>
      <c r="D36" s="21" t="s">
        <v>60</v>
      </c>
      <c r="E36" s="22">
        <v>15010</v>
      </c>
      <c r="F36" s="24" t="s">
        <v>62</v>
      </c>
      <c r="G36" s="21"/>
      <c r="H36" s="13" t="s">
        <v>18</v>
      </c>
      <c r="I36" s="23">
        <f>+partije!D35</f>
        <v>5000</v>
      </c>
      <c r="J36" s="23"/>
      <c r="K36" s="23">
        <f t="shared" si="3"/>
        <v>0</v>
      </c>
      <c r="L36" s="23">
        <f t="shared" si="4"/>
        <v>0</v>
      </c>
      <c r="M36" s="23">
        <f t="shared" si="5"/>
        <v>0</v>
      </c>
      <c r="N36" s="23"/>
      <c r="O36" s="23"/>
    </row>
    <row r="37" spans="1:15" ht="22.5">
      <c r="A37" s="12">
        <v>35</v>
      </c>
      <c r="B37" s="21"/>
      <c r="C37" s="12">
        <v>150</v>
      </c>
      <c r="D37" s="21" t="s">
        <v>60</v>
      </c>
      <c r="E37" s="22">
        <v>15010</v>
      </c>
      <c r="F37" s="24" t="s">
        <v>63</v>
      </c>
      <c r="G37" s="21"/>
      <c r="H37" s="13" t="s">
        <v>18</v>
      </c>
      <c r="I37" s="23">
        <f>+partije!D36</f>
        <v>600</v>
      </c>
      <c r="J37" s="23"/>
      <c r="K37" s="23">
        <f t="shared" si="3"/>
        <v>0</v>
      </c>
      <c r="L37" s="23">
        <f t="shared" si="4"/>
        <v>0</v>
      </c>
      <c r="M37" s="23">
        <f t="shared" si="5"/>
        <v>0</v>
      </c>
      <c r="N37" s="23"/>
      <c r="O37" s="23"/>
    </row>
    <row r="38" spans="1:15" ht="22.5">
      <c r="A38" s="12">
        <v>36</v>
      </c>
      <c r="B38" s="21"/>
      <c r="C38" s="12">
        <v>150</v>
      </c>
      <c r="D38" s="21" t="s">
        <v>60</v>
      </c>
      <c r="E38" s="22">
        <v>15010</v>
      </c>
      <c r="F38" s="21" t="s">
        <v>64</v>
      </c>
      <c r="G38" s="21"/>
      <c r="H38" s="13" t="s">
        <v>18</v>
      </c>
      <c r="I38" s="23">
        <f>+partije!D37</f>
        <v>7500</v>
      </c>
      <c r="J38" s="23"/>
      <c r="K38" s="23">
        <f t="shared" si="3"/>
        <v>0</v>
      </c>
      <c r="L38" s="23">
        <f t="shared" si="4"/>
        <v>0</v>
      </c>
      <c r="M38" s="23">
        <f t="shared" si="5"/>
        <v>0</v>
      </c>
      <c r="N38" s="23"/>
      <c r="O38" s="23"/>
    </row>
    <row r="39" spans="1:15" ht="33.75">
      <c r="A39" s="12">
        <v>37</v>
      </c>
      <c r="B39" s="21"/>
      <c r="C39" s="12">
        <v>150</v>
      </c>
      <c r="D39" s="21" t="s">
        <v>60</v>
      </c>
      <c r="E39" s="22">
        <v>15010</v>
      </c>
      <c r="F39" s="21" t="s">
        <v>65</v>
      </c>
      <c r="G39" s="21"/>
      <c r="H39" s="13" t="s">
        <v>18</v>
      </c>
      <c r="I39" s="23">
        <f>+partije!D38</f>
        <v>1800</v>
      </c>
      <c r="J39" s="23"/>
      <c r="K39" s="23">
        <f t="shared" si="3"/>
        <v>0</v>
      </c>
      <c r="L39" s="23">
        <f t="shared" si="4"/>
        <v>0</v>
      </c>
      <c r="M39" s="23">
        <f t="shared" si="5"/>
        <v>0</v>
      </c>
      <c r="N39" s="23"/>
      <c r="O39" s="23"/>
    </row>
    <row r="40" spans="1:15" ht="22.5">
      <c r="A40" s="12">
        <v>38</v>
      </c>
      <c r="B40" s="21"/>
      <c r="C40" s="12">
        <v>150</v>
      </c>
      <c r="D40" s="21" t="s">
        <v>60</v>
      </c>
      <c r="E40" s="22">
        <v>15010</v>
      </c>
      <c r="F40" s="21" t="s">
        <v>66</v>
      </c>
      <c r="G40" s="21"/>
      <c r="H40" s="13" t="s">
        <v>18</v>
      </c>
      <c r="I40" s="23">
        <f>+partije!D39</f>
        <v>4500</v>
      </c>
      <c r="J40" s="23"/>
      <c r="K40" s="23">
        <f t="shared" si="3"/>
        <v>0</v>
      </c>
      <c r="L40" s="23">
        <f t="shared" si="4"/>
        <v>0</v>
      </c>
      <c r="M40" s="23">
        <f t="shared" si="5"/>
        <v>0</v>
      </c>
      <c r="N40" s="23"/>
      <c r="O40" s="23"/>
    </row>
    <row r="41" spans="1:15" ht="22.5">
      <c r="A41" s="12">
        <v>39</v>
      </c>
      <c r="B41" s="21"/>
      <c r="C41" s="12">
        <v>150</v>
      </c>
      <c r="D41" s="21" t="s">
        <v>60</v>
      </c>
      <c r="E41" s="22">
        <v>15021</v>
      </c>
      <c r="F41" s="24" t="s">
        <v>67</v>
      </c>
      <c r="G41" s="21"/>
      <c r="H41" s="13" t="s">
        <v>18</v>
      </c>
      <c r="I41" s="23">
        <f>+partije!D40</f>
        <v>4000</v>
      </c>
      <c r="J41" s="23"/>
      <c r="K41" s="23">
        <f t="shared" si="3"/>
        <v>0</v>
      </c>
      <c r="L41" s="23">
        <f t="shared" si="4"/>
        <v>0</v>
      </c>
      <c r="M41" s="23">
        <f t="shared" si="5"/>
        <v>0</v>
      </c>
      <c r="N41" s="23"/>
      <c r="O41" s="23"/>
    </row>
    <row r="42" spans="1:15" ht="22.5">
      <c r="A42" s="12">
        <v>40</v>
      </c>
      <c r="B42" s="21"/>
      <c r="C42" s="12">
        <v>150</v>
      </c>
      <c r="D42" s="21" t="s">
        <v>60</v>
      </c>
      <c r="E42" s="22">
        <v>15021</v>
      </c>
      <c r="F42" s="25" t="s">
        <v>68</v>
      </c>
      <c r="G42" s="21"/>
      <c r="H42" s="13" t="s">
        <v>18</v>
      </c>
      <c r="I42" s="23">
        <f>+partije!D41</f>
        <v>500</v>
      </c>
      <c r="J42" s="23"/>
      <c r="K42" s="23">
        <f t="shared" si="3"/>
        <v>0</v>
      </c>
      <c r="L42" s="23">
        <f t="shared" si="4"/>
        <v>0</v>
      </c>
      <c r="M42" s="23">
        <f t="shared" si="5"/>
        <v>0</v>
      </c>
      <c r="N42" s="23"/>
      <c r="O42" s="23"/>
    </row>
    <row r="43" spans="1:15" ht="22.5">
      <c r="A43" s="12">
        <v>41</v>
      </c>
      <c r="B43" s="21"/>
      <c r="C43" s="12">
        <v>150</v>
      </c>
      <c r="D43" s="21" t="s">
        <v>60</v>
      </c>
      <c r="E43" s="22">
        <v>15021</v>
      </c>
      <c r="F43" s="25" t="s">
        <v>69</v>
      </c>
      <c r="G43" s="21"/>
      <c r="H43" s="13" t="s">
        <v>18</v>
      </c>
      <c r="I43" s="23">
        <f>+partije!D42</f>
        <v>300</v>
      </c>
      <c r="J43" s="23"/>
      <c r="K43" s="23">
        <f t="shared" si="3"/>
        <v>0</v>
      </c>
      <c r="L43" s="23">
        <f t="shared" si="4"/>
        <v>0</v>
      </c>
      <c r="M43" s="23">
        <f t="shared" si="5"/>
        <v>0</v>
      </c>
      <c r="N43" s="23"/>
      <c r="O43" s="23"/>
    </row>
    <row r="44" spans="1:15" ht="22.5">
      <c r="A44" s="12">
        <v>42</v>
      </c>
      <c r="B44" s="21"/>
      <c r="C44" s="12">
        <v>152</v>
      </c>
      <c r="D44" s="21" t="s">
        <v>70</v>
      </c>
      <c r="E44" s="22">
        <v>15210</v>
      </c>
      <c r="F44" s="26" t="s">
        <v>71</v>
      </c>
      <c r="G44" s="21"/>
      <c r="H44" s="13" t="s">
        <v>18</v>
      </c>
      <c r="I44" s="23">
        <f>+partije!D43</f>
        <v>240</v>
      </c>
      <c r="J44" s="23"/>
      <c r="K44" s="23">
        <f t="shared" si="3"/>
        <v>0</v>
      </c>
      <c r="L44" s="23">
        <f t="shared" si="4"/>
        <v>0</v>
      </c>
      <c r="M44" s="23">
        <f t="shared" si="5"/>
        <v>0</v>
      </c>
      <c r="N44" s="23"/>
      <c r="O44" s="23"/>
    </row>
    <row r="45" spans="1:15" ht="22.5">
      <c r="A45" s="12">
        <v>43</v>
      </c>
      <c r="B45" s="21"/>
      <c r="C45" s="12">
        <v>152</v>
      </c>
      <c r="D45" s="21" t="s">
        <v>70</v>
      </c>
      <c r="E45" s="22">
        <v>15220</v>
      </c>
      <c r="F45" s="26" t="s">
        <v>72</v>
      </c>
      <c r="G45" s="21"/>
      <c r="H45" s="13" t="s">
        <v>18</v>
      </c>
      <c r="I45" s="23">
        <f>+partije!D44</f>
        <v>240</v>
      </c>
      <c r="J45" s="23"/>
      <c r="K45" s="23">
        <f t="shared" si="3"/>
        <v>0</v>
      </c>
      <c r="L45" s="23">
        <f t="shared" si="4"/>
        <v>0</v>
      </c>
      <c r="M45" s="23">
        <f t="shared" si="5"/>
        <v>0</v>
      </c>
      <c r="N45" s="23"/>
      <c r="O45" s="23"/>
    </row>
    <row r="46" spans="1:15" ht="67.5">
      <c r="A46" s="12">
        <v>44</v>
      </c>
      <c r="B46" s="21"/>
      <c r="C46" s="12">
        <v>212</v>
      </c>
      <c r="D46" s="21" t="s">
        <v>73</v>
      </c>
      <c r="E46" s="22">
        <v>21210</v>
      </c>
      <c r="F46" s="21" t="s">
        <v>74</v>
      </c>
      <c r="G46" s="21"/>
      <c r="H46" s="13" t="s">
        <v>18</v>
      </c>
      <c r="I46" s="23">
        <f>+partije!D45</f>
        <v>20</v>
      </c>
      <c r="J46" s="23"/>
      <c r="K46" s="23">
        <f t="shared" si="3"/>
        <v>0</v>
      </c>
      <c r="L46" s="23">
        <f t="shared" si="4"/>
        <v>0</v>
      </c>
      <c r="M46" s="23">
        <f t="shared" si="5"/>
        <v>0</v>
      </c>
      <c r="N46" s="23"/>
      <c r="O46" s="23"/>
    </row>
    <row r="47" spans="1:15" ht="14.25">
      <c r="A47" s="12">
        <v>45</v>
      </c>
      <c r="B47" s="21"/>
      <c r="C47" s="12">
        <v>214</v>
      </c>
      <c r="D47" s="21" t="s">
        <v>75</v>
      </c>
      <c r="E47" s="22">
        <v>21410</v>
      </c>
      <c r="F47" s="21" t="s">
        <v>76</v>
      </c>
      <c r="G47" s="21"/>
      <c r="H47" s="13" t="s">
        <v>18</v>
      </c>
      <c r="I47" s="23">
        <f>+partije!D46</f>
        <v>100</v>
      </c>
      <c r="J47" s="23"/>
      <c r="K47" s="23">
        <f t="shared" si="3"/>
        <v>0</v>
      </c>
      <c r="L47" s="23">
        <f t="shared" si="4"/>
        <v>0</v>
      </c>
      <c r="M47" s="23">
        <f t="shared" si="5"/>
        <v>0</v>
      </c>
      <c r="N47" s="23"/>
      <c r="O47" s="23"/>
    </row>
    <row r="48" spans="9:11" ht="14.25">
      <c r="I48" s="4">
        <f>SUM(I3:I47)</f>
        <v>111131</v>
      </c>
      <c r="K48" s="5">
        <f>SUM(K3:K47)</f>
        <v>0</v>
      </c>
    </row>
    <row r="49" spans="4:10" ht="14.25">
      <c r="D49" s="27" t="s">
        <v>77</v>
      </c>
      <c r="E49" s="28" t="s">
        <v>78</v>
      </c>
      <c r="F49" s="9" t="s">
        <v>79</v>
      </c>
      <c r="G49" s="29"/>
      <c r="H49" s="30"/>
      <c r="I49" s="31"/>
      <c r="J49" s="8"/>
    </row>
    <row r="50" spans="4:10" ht="14.25">
      <c r="D50" s="32"/>
      <c r="E50" s="33"/>
      <c r="F50" s="34"/>
      <c r="G50" s="29"/>
      <c r="H50" s="35"/>
      <c r="I50" s="35"/>
      <c r="J50" s="36"/>
    </row>
  </sheetData>
  <sheetProtection selectLockedCells="1" selectUnlockedCells="1"/>
  <mergeCells count="1">
    <mergeCell ref="C1:F1"/>
  </mergeCells>
  <printOptions/>
  <pageMargins left="0" right="0" top="0.39375" bottom="0.39375" header="0" footer="0"/>
  <pageSetup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 topLeftCell="A36">
      <selection activeCell="D47" sqref="D47"/>
    </sheetView>
  </sheetViews>
  <sheetFormatPr defaultColWidth="9.00390625" defaultRowHeight="14.25"/>
  <cols>
    <col min="1" max="1" width="5.375" style="1" customWidth="1"/>
    <col min="2" max="2" width="53.375" style="37" customWidth="1"/>
    <col min="3" max="3" width="7.875" style="2" customWidth="1"/>
    <col min="4" max="4" width="8.375" style="4" customWidth="1"/>
    <col min="5" max="5" width="7.875" style="5" customWidth="1"/>
    <col min="6" max="6" width="16.50390625" style="0" customWidth="1"/>
    <col min="7" max="246" width="9.125" style="0" customWidth="1"/>
    <col min="247" max="16384" width="10.75390625" style="0" customWidth="1"/>
  </cols>
  <sheetData>
    <row r="1" spans="1:5" s="41" customFormat="1" ht="22.5">
      <c r="A1" s="38" t="s">
        <v>80</v>
      </c>
      <c r="B1" s="39" t="s">
        <v>4</v>
      </c>
      <c r="C1" s="39" t="s">
        <v>81</v>
      </c>
      <c r="D1" s="40" t="s">
        <v>82</v>
      </c>
      <c r="E1" s="40" t="s">
        <v>83</v>
      </c>
    </row>
    <row r="2" spans="1:5" ht="22.5">
      <c r="A2" s="12">
        <v>1</v>
      </c>
      <c r="B2" s="21" t="s">
        <v>84</v>
      </c>
      <c r="C2" s="21" t="s">
        <v>85</v>
      </c>
      <c r="D2" s="23">
        <v>30</v>
      </c>
      <c r="E2" s="23">
        <v>265.38</v>
      </c>
    </row>
    <row r="3" spans="1:5" ht="22.5">
      <c r="A3" s="12">
        <v>2</v>
      </c>
      <c r="B3" s="21" t="s">
        <v>86</v>
      </c>
      <c r="C3" s="21" t="s">
        <v>87</v>
      </c>
      <c r="D3" s="23">
        <v>180</v>
      </c>
      <c r="E3" s="23">
        <v>173.08</v>
      </c>
    </row>
    <row r="4" spans="1:5" ht="22.5">
      <c r="A4" s="12">
        <v>3</v>
      </c>
      <c r="B4" s="21" t="s">
        <v>88</v>
      </c>
      <c r="C4" s="21" t="s">
        <v>89</v>
      </c>
      <c r="D4" s="23">
        <v>30</v>
      </c>
      <c r="E4" s="23">
        <v>265.38</v>
      </c>
    </row>
    <row r="5" spans="1:5" ht="22.5">
      <c r="A5" s="12">
        <v>4</v>
      </c>
      <c r="B5" s="21" t="s">
        <v>90</v>
      </c>
      <c r="C5" s="21" t="s">
        <v>91</v>
      </c>
      <c r="D5" s="23">
        <v>180</v>
      </c>
      <c r="E5" s="23">
        <v>173.08</v>
      </c>
    </row>
    <row r="6" spans="1:5" ht="22.5">
      <c r="A6" s="12">
        <v>5</v>
      </c>
      <c r="B6" s="21" t="s">
        <v>92</v>
      </c>
      <c r="C6" s="21" t="s">
        <v>93</v>
      </c>
      <c r="D6" s="23">
        <v>12</v>
      </c>
      <c r="E6" s="23">
        <v>432.69</v>
      </c>
    </row>
    <row r="7" spans="1:5" ht="22.5">
      <c r="A7" s="12">
        <v>6</v>
      </c>
      <c r="B7" s="21" t="s">
        <v>94</v>
      </c>
      <c r="C7" s="21" t="s">
        <v>95</v>
      </c>
      <c r="D7" s="23">
        <v>24</v>
      </c>
      <c r="E7" s="23">
        <v>65.38</v>
      </c>
    </row>
    <row r="8" spans="1:5" ht="22.5">
      <c r="A8" s="12">
        <v>7</v>
      </c>
      <c r="B8" s="21" t="s">
        <v>96</v>
      </c>
      <c r="C8" s="21" t="s">
        <v>97</v>
      </c>
      <c r="D8" s="23">
        <v>120</v>
      </c>
      <c r="E8" s="23">
        <v>28.85</v>
      </c>
    </row>
    <row r="9" spans="1:5" ht="33.75">
      <c r="A9" s="12">
        <v>8</v>
      </c>
      <c r="B9" s="21" t="s">
        <v>98</v>
      </c>
      <c r="C9" s="21" t="s">
        <v>99</v>
      </c>
      <c r="D9" s="23">
        <v>720</v>
      </c>
      <c r="E9" s="23">
        <v>38.46</v>
      </c>
    </row>
    <row r="10" spans="1:5" ht="33.75">
      <c r="A10" s="12">
        <v>9</v>
      </c>
      <c r="B10" s="21" t="s">
        <v>100</v>
      </c>
      <c r="C10" s="21" t="s">
        <v>101</v>
      </c>
      <c r="D10" s="23">
        <v>60</v>
      </c>
      <c r="E10" s="23">
        <v>38.46</v>
      </c>
    </row>
    <row r="11" spans="1:5" ht="33.75">
      <c r="A11" s="12">
        <v>10</v>
      </c>
      <c r="B11" s="21" t="s">
        <v>102</v>
      </c>
      <c r="C11" s="21" t="s">
        <v>103</v>
      </c>
      <c r="D11" s="23">
        <v>60</v>
      </c>
      <c r="E11" s="23">
        <v>38.46</v>
      </c>
    </row>
    <row r="12" spans="1:5" ht="33.75">
      <c r="A12" s="12">
        <v>11</v>
      </c>
      <c r="B12" s="21" t="s">
        <v>104</v>
      </c>
      <c r="C12" s="21" t="s">
        <v>105</v>
      </c>
      <c r="D12" s="23">
        <v>1800</v>
      </c>
      <c r="E12" s="23">
        <v>38.46</v>
      </c>
    </row>
    <row r="13" spans="1:5" ht="33.75">
      <c r="A13" s="12">
        <v>12</v>
      </c>
      <c r="B13" s="21" t="s">
        <v>106</v>
      </c>
      <c r="C13" s="21" t="s">
        <v>107</v>
      </c>
      <c r="D13" s="23">
        <v>5000</v>
      </c>
      <c r="E13" s="23">
        <v>38.46</v>
      </c>
    </row>
    <row r="14" spans="1:5" ht="33.75">
      <c r="A14" s="12">
        <v>13</v>
      </c>
      <c r="B14" s="21" t="s">
        <v>108</v>
      </c>
      <c r="C14" s="21" t="s">
        <v>109</v>
      </c>
      <c r="D14" s="23">
        <v>120</v>
      </c>
      <c r="E14" s="23">
        <v>38.46</v>
      </c>
    </row>
    <row r="15" spans="1:5" ht="22.5">
      <c r="A15" s="12">
        <v>14</v>
      </c>
      <c r="B15" s="21" t="s">
        <v>110</v>
      </c>
      <c r="C15" s="21" t="s">
        <v>111</v>
      </c>
      <c r="D15" s="23">
        <v>700</v>
      </c>
      <c r="E15" s="23">
        <v>265.38</v>
      </c>
    </row>
    <row r="16" spans="1:5" ht="22.5">
      <c r="A16" s="12">
        <v>15</v>
      </c>
      <c r="B16" s="21" t="s">
        <v>112</v>
      </c>
      <c r="C16" s="21" t="s">
        <v>113</v>
      </c>
      <c r="D16" s="23">
        <v>4200</v>
      </c>
      <c r="E16" s="23">
        <v>100</v>
      </c>
    </row>
    <row r="17" spans="1:5" ht="22.5">
      <c r="A17" s="12">
        <v>16</v>
      </c>
      <c r="B17" s="21" t="s">
        <v>114</v>
      </c>
      <c r="C17" s="21" t="s">
        <v>115</v>
      </c>
      <c r="D17" s="23">
        <v>800</v>
      </c>
      <c r="E17" s="23">
        <v>265.38</v>
      </c>
    </row>
    <row r="18" spans="1:5" ht="22.5">
      <c r="A18" s="12">
        <v>17</v>
      </c>
      <c r="B18" s="21" t="s">
        <v>116</v>
      </c>
      <c r="C18" s="21" t="s">
        <v>117</v>
      </c>
      <c r="D18" s="23">
        <v>4800</v>
      </c>
      <c r="E18" s="23">
        <v>100</v>
      </c>
    </row>
    <row r="19" spans="1:5" ht="22.5">
      <c r="A19" s="12">
        <v>18</v>
      </c>
      <c r="B19" s="21" t="s">
        <v>118</v>
      </c>
      <c r="C19" s="21" t="s">
        <v>119</v>
      </c>
      <c r="D19" s="23">
        <v>30</v>
      </c>
      <c r="E19" s="23">
        <v>265.38</v>
      </c>
    </row>
    <row r="20" spans="1:5" ht="22.5">
      <c r="A20" s="12">
        <v>19</v>
      </c>
      <c r="B20" s="21" t="s">
        <v>120</v>
      </c>
      <c r="C20" s="21" t="s">
        <v>121</v>
      </c>
      <c r="D20" s="23">
        <v>90</v>
      </c>
      <c r="E20" s="23">
        <v>228.85</v>
      </c>
    </row>
    <row r="21" spans="1:5" ht="22.5">
      <c r="A21" s="12">
        <v>20</v>
      </c>
      <c r="B21" s="21" t="s">
        <v>122</v>
      </c>
      <c r="C21" s="21" t="s">
        <v>123</v>
      </c>
      <c r="D21" s="23">
        <v>100</v>
      </c>
      <c r="E21" s="23">
        <v>265.38</v>
      </c>
    </row>
    <row r="22" spans="1:5" ht="22.5">
      <c r="A22" s="12">
        <v>21</v>
      </c>
      <c r="B22" s="21" t="s">
        <v>124</v>
      </c>
      <c r="C22" s="21" t="s">
        <v>125</v>
      </c>
      <c r="D22" s="23">
        <v>300</v>
      </c>
      <c r="E22" s="23">
        <v>228.85</v>
      </c>
    </row>
    <row r="23" spans="1:5" ht="22.5">
      <c r="A23" s="12">
        <v>22</v>
      </c>
      <c r="B23" s="21" t="s">
        <v>126</v>
      </c>
      <c r="C23" s="21" t="s">
        <v>127</v>
      </c>
      <c r="D23" s="23">
        <v>1</v>
      </c>
      <c r="E23" s="23">
        <v>1153.85</v>
      </c>
    </row>
    <row r="24" spans="1:5" ht="14.25">
      <c r="A24" s="12">
        <v>23</v>
      </c>
      <c r="B24" s="21" t="s">
        <v>128</v>
      </c>
      <c r="C24" s="21" t="s">
        <v>129</v>
      </c>
      <c r="D24" s="23">
        <v>1</v>
      </c>
      <c r="E24" s="23">
        <v>1153.85</v>
      </c>
    </row>
    <row r="25" spans="1:5" ht="22.5">
      <c r="A25" s="12">
        <v>24</v>
      </c>
      <c r="B25" s="21" t="s">
        <v>130</v>
      </c>
      <c r="C25" s="21" t="s">
        <v>131</v>
      </c>
      <c r="D25" s="23">
        <v>1</v>
      </c>
      <c r="E25" s="23">
        <v>1153.85</v>
      </c>
    </row>
    <row r="26" spans="1:5" ht="22.5">
      <c r="A26" s="12">
        <v>25</v>
      </c>
      <c r="B26" s="21" t="s">
        <v>132</v>
      </c>
      <c r="C26" s="21" t="s">
        <v>133</v>
      </c>
      <c r="D26" s="23">
        <v>2</v>
      </c>
      <c r="E26" s="23">
        <v>1153.85</v>
      </c>
    </row>
    <row r="27" spans="1:5" ht="22.5">
      <c r="A27" s="12">
        <v>26</v>
      </c>
      <c r="B27" s="21" t="s">
        <v>134</v>
      </c>
      <c r="C27" s="21" t="s">
        <v>135</v>
      </c>
      <c r="D27" s="23">
        <v>180</v>
      </c>
      <c r="E27" s="23">
        <v>32.69</v>
      </c>
    </row>
    <row r="28" spans="1:5" ht="22.5">
      <c r="A28" s="12">
        <v>27</v>
      </c>
      <c r="B28" s="21" t="s">
        <v>136</v>
      </c>
      <c r="C28" s="21" t="s">
        <v>137</v>
      </c>
      <c r="D28" s="23">
        <v>720</v>
      </c>
      <c r="E28" s="23">
        <v>230.77</v>
      </c>
    </row>
    <row r="29" spans="1:5" ht="22.5">
      <c r="A29" s="12">
        <v>28</v>
      </c>
      <c r="B29" s="21" t="s">
        <v>138</v>
      </c>
      <c r="C29" s="21" t="s">
        <v>139</v>
      </c>
      <c r="D29" s="23">
        <v>30</v>
      </c>
      <c r="E29" s="23">
        <v>141.35</v>
      </c>
    </row>
    <row r="30" spans="1:5" ht="22.5">
      <c r="A30" s="12">
        <v>29</v>
      </c>
      <c r="B30" s="21" t="s">
        <v>140</v>
      </c>
      <c r="C30" s="21" t="s">
        <v>141</v>
      </c>
      <c r="D30" s="23">
        <v>360</v>
      </c>
      <c r="E30" s="23">
        <v>141.35</v>
      </c>
    </row>
    <row r="31" spans="1:5" ht="22.5">
      <c r="A31" s="12">
        <v>30</v>
      </c>
      <c r="B31" s="21" t="s">
        <v>142</v>
      </c>
      <c r="C31" s="21" t="s">
        <v>143</v>
      </c>
      <c r="D31" s="23">
        <v>180</v>
      </c>
      <c r="E31" s="23">
        <v>207.69</v>
      </c>
    </row>
    <row r="32" spans="1:5" ht="22.5">
      <c r="A32" s="12">
        <v>31</v>
      </c>
      <c r="B32" s="21" t="s">
        <v>144</v>
      </c>
      <c r="C32" s="21" t="s">
        <v>145</v>
      </c>
      <c r="D32" s="23">
        <v>38000</v>
      </c>
      <c r="E32" s="23">
        <v>15.38</v>
      </c>
    </row>
    <row r="33" spans="1:5" ht="22.5">
      <c r="A33" s="12">
        <v>32</v>
      </c>
      <c r="B33" s="21" t="s">
        <v>146</v>
      </c>
      <c r="C33" s="21" t="s">
        <v>147</v>
      </c>
      <c r="D33" s="23">
        <v>1500</v>
      </c>
      <c r="E33" s="23">
        <v>7.69</v>
      </c>
    </row>
    <row r="34" spans="1:5" ht="22.5">
      <c r="A34" s="12">
        <v>33</v>
      </c>
      <c r="B34" s="21" t="s">
        <v>148</v>
      </c>
      <c r="C34" s="21" t="s">
        <v>149</v>
      </c>
      <c r="D34" s="23">
        <v>26000</v>
      </c>
      <c r="E34" s="23">
        <v>33.65</v>
      </c>
    </row>
    <row r="35" spans="1:5" ht="22.5">
      <c r="A35" s="12">
        <v>34</v>
      </c>
      <c r="B35" s="21" t="s">
        <v>150</v>
      </c>
      <c r="C35" s="21" t="s">
        <v>151</v>
      </c>
      <c r="D35" s="23">
        <v>5000</v>
      </c>
      <c r="E35" s="23">
        <v>33.65</v>
      </c>
    </row>
    <row r="36" spans="1:5" ht="22.5">
      <c r="A36" s="12">
        <v>35</v>
      </c>
      <c r="B36" s="21" t="s">
        <v>152</v>
      </c>
      <c r="C36" s="21" t="s">
        <v>153</v>
      </c>
      <c r="D36" s="23">
        <v>600</v>
      </c>
      <c r="E36" s="23">
        <v>33.65</v>
      </c>
    </row>
    <row r="37" spans="1:5" ht="22.5">
      <c r="A37" s="12">
        <v>36</v>
      </c>
      <c r="B37" s="21" t="s">
        <v>154</v>
      </c>
      <c r="C37" s="21" t="s">
        <v>155</v>
      </c>
      <c r="D37" s="23">
        <v>7500</v>
      </c>
      <c r="E37" s="23">
        <v>33.65</v>
      </c>
    </row>
    <row r="38" spans="1:5" ht="22.5">
      <c r="A38" s="12">
        <v>37</v>
      </c>
      <c r="B38" s="21" t="s">
        <v>156</v>
      </c>
      <c r="C38" s="21" t="s">
        <v>157</v>
      </c>
      <c r="D38" s="23">
        <v>1800</v>
      </c>
      <c r="E38" s="23">
        <v>33.65</v>
      </c>
    </row>
    <row r="39" spans="1:5" ht="22.5">
      <c r="A39" s="12">
        <v>38</v>
      </c>
      <c r="B39" s="21" t="s">
        <v>158</v>
      </c>
      <c r="C39" s="21" t="s">
        <v>159</v>
      </c>
      <c r="D39" s="23">
        <v>4500</v>
      </c>
      <c r="E39" s="23">
        <v>33.65</v>
      </c>
    </row>
    <row r="40" spans="1:5" ht="22.5">
      <c r="A40" s="12">
        <v>39</v>
      </c>
      <c r="B40" s="21" t="s">
        <v>160</v>
      </c>
      <c r="C40" s="21" t="s">
        <v>161</v>
      </c>
      <c r="D40" s="23">
        <v>4000</v>
      </c>
      <c r="E40" s="23">
        <v>10.57</v>
      </c>
    </row>
    <row r="41" spans="1:5" ht="22.5">
      <c r="A41" s="12">
        <v>40</v>
      </c>
      <c r="B41" s="21" t="s">
        <v>162</v>
      </c>
      <c r="C41" s="21" t="s">
        <v>163</v>
      </c>
      <c r="D41" s="23">
        <v>500</v>
      </c>
      <c r="E41" s="23">
        <v>10.57</v>
      </c>
    </row>
    <row r="42" spans="1:5" ht="22.5">
      <c r="A42" s="12">
        <v>41</v>
      </c>
      <c r="B42" s="21" t="s">
        <v>164</v>
      </c>
      <c r="C42" s="21" t="s">
        <v>165</v>
      </c>
      <c r="D42" s="23">
        <v>300</v>
      </c>
      <c r="E42" s="23">
        <v>10.57</v>
      </c>
    </row>
    <row r="43" spans="1:5" ht="14.25">
      <c r="A43" s="12">
        <v>42</v>
      </c>
      <c r="B43" s="21" t="s">
        <v>166</v>
      </c>
      <c r="C43" s="21" t="s">
        <v>167</v>
      </c>
      <c r="D43" s="23">
        <v>240</v>
      </c>
      <c r="E43" s="23">
        <v>1346.15</v>
      </c>
    </row>
    <row r="44" spans="1:5" ht="14.25">
      <c r="A44" s="12">
        <v>43</v>
      </c>
      <c r="B44" s="21" t="s">
        <v>168</v>
      </c>
      <c r="C44" s="21" t="s">
        <v>169</v>
      </c>
      <c r="D44" s="23">
        <v>240</v>
      </c>
      <c r="E44" s="23">
        <v>321.15</v>
      </c>
    </row>
    <row r="45" spans="1:5" ht="45">
      <c r="A45" s="12">
        <v>44</v>
      </c>
      <c r="B45" s="21" t="s">
        <v>170</v>
      </c>
      <c r="C45" s="21" t="s">
        <v>171</v>
      </c>
      <c r="D45" s="23">
        <v>20</v>
      </c>
      <c r="E45" s="23">
        <v>24.04</v>
      </c>
    </row>
    <row r="46" spans="1:5" ht="14.25">
      <c r="A46" s="12">
        <v>45</v>
      </c>
      <c r="B46" s="21" t="s">
        <v>172</v>
      </c>
      <c r="C46" s="21" t="s">
        <v>173</v>
      </c>
      <c r="D46" s="23">
        <v>100</v>
      </c>
      <c r="E46" s="23">
        <v>2.4</v>
      </c>
    </row>
    <row r="47" spans="4:5" ht="14.25" customHeight="1">
      <c r="D47" s="42"/>
      <c r="E47" s="42"/>
    </row>
    <row r="48" spans="3:5" ht="15" customHeight="1">
      <c r="C48" s="30"/>
      <c r="D48" s="44"/>
      <c r="E48" s="44"/>
    </row>
  </sheetData>
  <sheetProtection selectLockedCells="1" selectUnlockedCells="1"/>
  <printOptions/>
  <pageMargins left="0" right="0" top="0.39375" bottom="0.39375" header="0" footer="0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SLavica</cp:lastModifiedBy>
  <dcterms:modified xsi:type="dcterms:W3CDTF">2016-03-11T13:21:58Z</dcterms:modified>
  <cp:category/>
  <cp:version/>
  <cp:contentType/>
  <cp:contentStatus/>
</cp:coreProperties>
</file>